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arib\pria\Töögrupid\Team (4.1; 6.1; 6.3)\Sekkumine KK1\Koduleht + e-Pria juhend\"/>
    </mc:Choice>
  </mc:AlternateContent>
  <xr:revisionPtr revIDLastSave="0" documentId="8_{ABAE2FD5-EDC7-4AA2-8CF6-90BA97873A01}" xr6:coauthVersionLast="47" xr6:coauthVersionMax="47" xr10:uidLastSave="{00000000-0000-0000-0000-000000000000}"/>
  <bookViews>
    <workbookView xWindow="22932" yWindow="-108" windowWidth="30936" windowHeight="16776" xr2:uid="{849A9ADC-C2F4-4919-962C-DBA8999D3C20}"/>
  </bookViews>
  <sheets>
    <sheet name="Hinnaprognoos" sheetId="15" r:id="rId1"/>
    <sheet name="meny" sheetId="18" state="hidden" r:id="rId2"/>
    <sheet name="Kasutusjuhend" sheetId="25" r:id="rId3"/>
  </sheets>
  <definedNames>
    <definedName name="Z_217BE030_2902_4496_AA81_446E4FF64EDE_.wvu.Cols" localSheetId="0" hidden="1">Hinnaprognoos!#REF!</definedName>
    <definedName name="Z_217BE030_2902_4496_AA81_446E4FF64EDE_.wvu.Rows" localSheetId="0" hidden="1">Hinnaprognoos!#REF!</definedName>
  </definedNames>
  <calcPr calcId="191029"/>
  <customWorkbookViews>
    <customWorkbookView name="1" guid="{217BE030-2902-4496-AA81-446E4FF64EDE}" maximized="1" windowWidth="1920" windowHeight="881" activeSheetId="15" showFormula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5" i="15" l="1"/>
  <c r="G164" i="15" s="1"/>
  <c r="G162" i="15"/>
  <c r="G163" i="15"/>
  <c r="G160" i="15" s="1"/>
  <c r="G49" i="15"/>
  <c r="G50" i="15"/>
  <c r="G48" i="15"/>
  <c r="G47" i="15" s="1"/>
  <c r="G167" i="15"/>
  <c r="G166" i="15"/>
  <c r="G161" i="15"/>
  <c r="G217" i="15"/>
  <c r="G216" i="15"/>
  <c r="G215" i="15"/>
  <c r="G214" i="15" s="1"/>
  <c r="AA213" i="15" s="1"/>
  <c r="G213" i="15"/>
  <c r="G212" i="15"/>
  <c r="G210" i="15"/>
  <c r="AA209" i="15"/>
  <c r="G211" i="15"/>
  <c r="G209" i="15"/>
  <c r="G208" i="15"/>
  <c r="G207" i="15"/>
  <c r="G206" i="15" s="1"/>
  <c r="AA205" i="15" s="1"/>
  <c r="G205" i="15"/>
  <c r="G204" i="15"/>
  <c r="G203" i="15"/>
  <c r="G202" i="15"/>
  <c r="AA201" i="15"/>
  <c r="G201" i="15"/>
  <c r="G200" i="15"/>
  <c r="G199" i="15"/>
  <c r="G196" i="15"/>
  <c r="G195" i="15"/>
  <c r="G194" i="15"/>
  <c r="G191" i="15"/>
  <c r="G190" i="15"/>
  <c r="G188" i="15"/>
  <c r="G187" i="15"/>
  <c r="G186" i="15"/>
  <c r="G185" i="15"/>
  <c r="AA184" i="15"/>
  <c r="G184" i="15"/>
  <c r="G183" i="15"/>
  <c r="G181" i="15"/>
  <c r="AA180" i="15"/>
  <c r="G182" i="15"/>
  <c r="G180" i="15"/>
  <c r="G179" i="15"/>
  <c r="G178" i="15"/>
  <c r="G177" i="15"/>
  <c r="AA176" i="15" s="1"/>
  <c r="G176" i="15"/>
  <c r="G175" i="15"/>
  <c r="G174" i="15"/>
  <c r="G173" i="15"/>
  <c r="AA172" i="15" s="1"/>
  <c r="G172" i="15"/>
  <c r="G169" i="15"/>
  <c r="AA168" i="15"/>
  <c r="G171" i="15"/>
  <c r="G170" i="15"/>
  <c r="G159" i="15"/>
  <c r="G158" i="15"/>
  <c r="G157" i="15"/>
  <c r="G156" i="15" s="1"/>
  <c r="AA155" i="15" s="1"/>
  <c r="G155" i="15"/>
  <c r="G152" i="15"/>
  <c r="AA151" i="15"/>
  <c r="G154" i="15"/>
  <c r="G153" i="15"/>
  <c r="G151" i="15"/>
  <c r="G150" i="15"/>
  <c r="G148" i="15" s="1"/>
  <c r="G149" i="15"/>
  <c r="G147" i="15"/>
  <c r="G146" i="15"/>
  <c r="G145" i="15"/>
  <c r="G144" i="15"/>
  <c r="G142" i="15"/>
  <c r="G141" i="15"/>
  <c r="G140" i="15"/>
  <c r="G139" i="15" s="1"/>
  <c r="AA138" i="15" s="1"/>
  <c r="G138" i="15"/>
  <c r="G137" i="15"/>
  <c r="G135" i="15" s="1"/>
  <c r="AA134" i="15" s="1"/>
  <c r="G136" i="15"/>
  <c r="G134" i="15"/>
  <c r="G133" i="15"/>
  <c r="G132" i="15"/>
  <c r="G131" i="15"/>
  <c r="AA130" i="15"/>
  <c r="G130" i="15"/>
  <c r="G129" i="15"/>
  <c r="G127" i="15" s="1"/>
  <c r="AA126" i="15" s="1"/>
  <c r="G128" i="15"/>
  <c r="G126" i="15"/>
  <c r="G125" i="15"/>
  <c r="G124" i="15"/>
  <c r="G123" i="15" s="1"/>
  <c r="AA122" i="15" s="1"/>
  <c r="G122" i="15"/>
  <c r="G121" i="15"/>
  <c r="G120" i="15"/>
  <c r="G119" i="15"/>
  <c r="AA118" i="15" s="1"/>
  <c r="G118" i="15"/>
  <c r="G117" i="15"/>
  <c r="G116" i="15"/>
  <c r="G113" i="15"/>
  <c r="G112" i="15"/>
  <c r="G111" i="15"/>
  <c r="G110" i="15" s="1"/>
  <c r="AA109" i="15" s="1"/>
  <c r="G109" i="15"/>
  <c r="G108" i="15"/>
  <c r="G107" i="15"/>
  <c r="G105" i="15"/>
  <c r="G104" i="15"/>
  <c r="G103" i="15"/>
  <c r="G102" i="15" s="1"/>
  <c r="AA101" i="15" s="1"/>
  <c r="G101" i="15"/>
  <c r="G100" i="15"/>
  <c r="G98" i="15" s="1"/>
  <c r="AA97" i="15" s="1"/>
  <c r="G99" i="15"/>
  <c r="G97" i="15"/>
  <c r="G96" i="15"/>
  <c r="G95" i="15"/>
  <c r="G94" i="15" s="1"/>
  <c r="AA93" i="15" s="1"/>
  <c r="G93" i="15"/>
  <c r="G92" i="15"/>
  <c r="G91" i="15"/>
  <c r="G90" i="15"/>
  <c r="AA89" i="15" s="1"/>
  <c r="G88" i="15"/>
  <c r="G87" i="15"/>
  <c r="G85" i="15" s="1"/>
  <c r="AA84" i="15" s="1"/>
  <c r="G86" i="15"/>
  <c r="G84" i="15"/>
  <c r="G83" i="15"/>
  <c r="G82" i="15"/>
  <c r="G81" i="15" s="1"/>
  <c r="AA80" i="15" s="1"/>
  <c r="G80" i="15"/>
  <c r="G79" i="15"/>
  <c r="G78" i="15"/>
  <c r="G77" i="15"/>
  <c r="AA76" i="15" s="1"/>
  <c r="G76" i="15"/>
  <c r="G75" i="15"/>
  <c r="G73" i="15" s="1"/>
  <c r="G74" i="15"/>
  <c r="G71" i="15"/>
  <c r="G70" i="15"/>
  <c r="G69" i="15"/>
  <c r="G68" i="15" s="1"/>
  <c r="AA67" i="15" s="1"/>
  <c r="G67" i="15"/>
  <c r="G66" i="15"/>
  <c r="G65" i="15"/>
  <c r="G64" i="15" s="1"/>
  <c r="AA63" i="15" s="1"/>
  <c r="G63" i="15"/>
  <c r="G62" i="15"/>
  <c r="G61" i="15"/>
  <c r="G60" i="15" s="1"/>
  <c r="AA59" i="15" s="1"/>
  <c r="G59" i="15"/>
  <c r="G58" i="15"/>
  <c r="G56" i="15" s="1"/>
  <c r="AA55" i="15" s="1"/>
  <c r="G57" i="15"/>
  <c r="G55" i="15"/>
  <c r="G54" i="15"/>
  <c r="G53" i="15"/>
  <c r="G52" i="15" s="1"/>
  <c r="G46" i="15"/>
  <c r="G45" i="15"/>
  <c r="G44" i="15"/>
  <c r="G43" i="15"/>
  <c r="AA42" i="15"/>
  <c r="G42" i="15"/>
  <c r="G41" i="15"/>
  <c r="G40" i="15"/>
  <c r="G38" i="15"/>
  <c r="G37" i="15"/>
  <c r="G36" i="15"/>
  <c r="G35" i="15" s="1"/>
  <c r="AA34" i="15" s="1"/>
  <c r="G34" i="15"/>
  <c r="G33" i="15"/>
  <c r="G32" i="15"/>
  <c r="G31" i="15"/>
  <c r="AA30" i="15"/>
  <c r="G30" i="15"/>
  <c r="G29" i="15"/>
  <c r="G28" i="15"/>
  <c r="G27" i="15" s="1"/>
  <c r="AA26" i="15" s="1"/>
  <c r="G26" i="15"/>
  <c r="G25" i="15"/>
  <c r="G24" i="15"/>
  <c r="G23" i="15" s="1"/>
  <c r="AA10" i="15"/>
  <c r="AA11" i="15"/>
  <c r="AA12" i="15"/>
  <c r="AA13" i="15"/>
  <c r="AA14" i="15"/>
  <c r="AA15" i="15"/>
  <c r="AA16" i="15"/>
  <c r="Y21" i="15"/>
  <c r="Y22" i="15"/>
  <c r="Y26" i="15"/>
  <c r="Y30" i="15"/>
  <c r="Y34" i="15"/>
  <c r="Y38" i="15"/>
  <c r="Y42" i="15"/>
  <c r="Y46" i="15"/>
  <c r="Y51" i="15"/>
  <c r="Y55" i="15"/>
  <c r="Y59" i="15"/>
  <c r="Y63" i="15"/>
  <c r="Y67" i="15"/>
  <c r="Y71" i="15"/>
  <c r="Y72" i="15"/>
  <c r="Y76" i="15"/>
  <c r="Y80" i="15"/>
  <c r="Y84" i="15"/>
  <c r="Y88" i="15"/>
  <c r="Y89" i="15"/>
  <c r="Y93" i="15"/>
  <c r="Y97" i="15"/>
  <c r="Y101" i="15"/>
  <c r="Y105" i="15"/>
  <c r="Y109" i="15"/>
  <c r="Y113" i="15"/>
  <c r="Y114" i="15"/>
  <c r="Y118" i="15"/>
  <c r="Y122" i="15"/>
  <c r="Y126" i="15"/>
  <c r="Y130" i="15"/>
  <c r="Y134" i="15"/>
  <c r="Y138" i="15"/>
  <c r="Y142" i="15"/>
  <c r="Y143" i="15"/>
  <c r="Y147" i="15"/>
  <c r="Y151" i="15"/>
  <c r="Y155" i="15"/>
  <c r="Y159" i="15"/>
  <c r="AA159" i="15"/>
  <c r="Y168" i="15"/>
  <c r="Y172" i="15"/>
  <c r="Y176" i="15"/>
  <c r="Y180" i="15"/>
  <c r="Y184" i="15"/>
  <c r="Y188" i="15"/>
  <c r="G192" i="15"/>
  <c r="G189" i="15" s="1"/>
  <c r="AA188" i="15" s="1"/>
  <c r="Y192" i="15"/>
  <c r="Y196" i="15"/>
  <c r="Y197" i="15"/>
  <c r="Y201" i="15"/>
  <c r="Y205" i="15"/>
  <c r="Y209" i="15"/>
  <c r="Y213" i="15"/>
  <c r="G106" i="15"/>
  <c r="AA105" i="15"/>
  <c r="G198" i="15"/>
  <c r="AA197" i="15" s="1"/>
  <c r="G39" i="15"/>
  <c r="AA38" i="15" s="1"/>
  <c r="G193" i="15"/>
  <c r="AA192" i="15"/>
  <c r="G115" i="15"/>
  <c r="AA114" i="15" s="1"/>
  <c r="AA143" i="15"/>
  <c r="AA22" i="15" l="1"/>
  <c r="G22" i="15"/>
  <c r="G72" i="15"/>
  <c r="AA71" i="15" s="1"/>
  <c r="AA72" i="15"/>
  <c r="G143" i="15"/>
  <c r="AA142" i="15" s="1"/>
  <c r="AA147" i="15"/>
  <c r="G51" i="15"/>
  <c r="AA46" i="15" s="1"/>
  <c r="AA51" i="15"/>
  <c r="G168" i="15"/>
  <c r="G89" i="15"/>
  <c r="AA88" i="15" s="1"/>
  <c r="G197" i="15"/>
  <c r="AA196" i="15" s="1"/>
  <c r="G114" i="15"/>
  <c r="AA113" i="15" s="1"/>
  <c r="AA21" i="15" l="1"/>
  <c r="G18" i="15"/>
  <c r="G19" i="15" l="1"/>
  <c r="AA18" i="15" s="1"/>
  <c r="G20" i="15" l="1"/>
  <c r="AA19" i="15" s="1"/>
</calcChain>
</file>

<file path=xl/sharedStrings.xml><?xml version="1.0" encoding="utf-8"?>
<sst xmlns="http://schemas.openxmlformats.org/spreadsheetml/2006/main" count="571" uniqueCount="531">
  <si>
    <t>Maht</t>
  </si>
  <si>
    <t>Ühik</t>
  </si>
  <si>
    <t>Katastritunnus</t>
  </si>
  <si>
    <t>Ehitisregistri kood</t>
  </si>
  <si>
    <t>Ehitise nimetus:</t>
  </si>
  <si>
    <t xml:space="preserve">Pakkumuse esitamise kuupäev: </t>
  </si>
  <si>
    <t>Pakkumuse nr:</t>
  </si>
  <si>
    <t>Raudbetoon</t>
  </si>
  <si>
    <t>(kerg)asfaltbetoon</t>
  </si>
  <si>
    <t>Kiviparkett</t>
  </si>
  <si>
    <t>Pinnatud mustsegu</t>
  </si>
  <si>
    <t>Munakivisillutis</t>
  </si>
  <si>
    <t>Killusti-kruus</t>
  </si>
  <si>
    <t>sideainetega töödeldud pinnastee</t>
  </si>
  <si>
    <t>Puudub</t>
  </si>
  <si>
    <t>Madalvundament</t>
  </si>
  <si>
    <t>Vaivundament</t>
  </si>
  <si>
    <t>Metall</t>
  </si>
  <si>
    <t>Monoliitne raudbetoon</t>
  </si>
  <si>
    <t>Monteeritav raudbetoon</t>
  </si>
  <si>
    <t>Plastmass</t>
  </si>
  <si>
    <t>Puit</t>
  </si>
  <si>
    <t>Tellis</t>
  </si>
  <si>
    <t>Väik- või suurplokk, näiteks vaht, mull, kergkruus, kärg, betoon</t>
  </si>
  <si>
    <t>Muu materjal</t>
  </si>
  <si>
    <t>11000 ELAMUD</t>
  </si>
  <si>
    <t>11100 Ühe korteriga elamud</t>
  </si>
  <si>
    <t xml:space="preserve">11101 Üksikelamu </t>
  </si>
  <si>
    <t>11102 Ridaelamu või kaksikelamu sektsioon (juhul kui on oma katus ja sissepääs maapinnalt)</t>
  </si>
  <si>
    <t xml:space="preserve">11103 Suvila, aiamaja </t>
  </si>
  <si>
    <t>11200 Kahe või mitme korteriga elamud</t>
  </si>
  <si>
    <t>11210 Kahe korteriga elamud</t>
  </si>
  <si>
    <t xml:space="preserve">11212 Kahe korteriga elamu </t>
  </si>
  <si>
    <t>11220 Kolme või enama korteriga elamud</t>
  </si>
  <si>
    <t xml:space="preserve">11221 Ridaelamu </t>
  </si>
  <si>
    <t xml:space="preserve">11222 Muu kolme või enama korteriga elamu </t>
  </si>
  <si>
    <t>11300 Hoolekandeasutuste ja ühiselamute hooned</t>
  </si>
  <si>
    <t>11310 Hoolekandeasutuste hooned</t>
  </si>
  <si>
    <t xml:space="preserve">11311 Päevakeskus </t>
  </si>
  <si>
    <t xml:space="preserve">11312 Tugikodu </t>
  </si>
  <si>
    <t xml:space="preserve">11313 Varjupaik </t>
  </si>
  <si>
    <t xml:space="preserve">11314 Lastekodu </t>
  </si>
  <si>
    <t xml:space="preserve">11315 Noortekodu </t>
  </si>
  <si>
    <t xml:space="preserve">11316 Üldhooldekodu </t>
  </si>
  <si>
    <t xml:space="preserve">11317 Koolkodu </t>
  </si>
  <si>
    <t xml:space="preserve">11318 Sotsiaalse rehabilitatsiooni keskus </t>
  </si>
  <si>
    <t xml:space="preserve">11319 Erihooldekodu </t>
  </si>
  <si>
    <t>11320 Ühiselamud</t>
  </si>
  <si>
    <t xml:space="preserve">11321 Ühiselamu üliõpilastele või õpilastele </t>
  </si>
  <si>
    <t xml:space="preserve">11322 Ühiselamu teistele sotsiaalsetele gruppidele </t>
  </si>
  <si>
    <t>12000 MITTEELAMUD</t>
  </si>
  <si>
    <t xml:space="preserve">12100 Majutus- ja toitlustushooned </t>
  </si>
  <si>
    <t xml:space="preserve">12110 Majutushooned </t>
  </si>
  <si>
    <t xml:space="preserve">12111 Hotell, motell, külalistemaja </t>
  </si>
  <si>
    <t xml:space="preserve">12121 Puhkeküla või puhkelaagri majutushoone </t>
  </si>
  <si>
    <t>12123 Hostel</t>
  </si>
  <si>
    <t xml:space="preserve">12129 Muu lühiajalise majutuse hoone </t>
  </si>
  <si>
    <t>12130 Toitlustushooned</t>
  </si>
  <si>
    <t xml:space="preserve">12131 Restoran </t>
  </si>
  <si>
    <t xml:space="preserve">12132 Kohvik, baar või söökla </t>
  </si>
  <si>
    <t>12139 Muu toitlustushoone12200 Büroohooned</t>
  </si>
  <si>
    <t xml:space="preserve">12201 Büroohoone </t>
  </si>
  <si>
    <t>12300 Kaubandus- ja teenindushooned</t>
  </si>
  <si>
    <t>12310 Kaubandushooned</t>
  </si>
  <si>
    <t xml:space="preserve">12311 Kaubandushoone </t>
  </si>
  <si>
    <t xml:space="preserve">12314 Kiosk </t>
  </si>
  <si>
    <t xml:space="preserve">12317 Oksjoni-, turu- või näitusehall </t>
  </si>
  <si>
    <t xml:space="preserve">12319 Muu kaubandushoone </t>
  </si>
  <si>
    <t>12330 Teenindushoone</t>
  </si>
  <si>
    <t xml:space="preserve">12331 Ilu- ja isikuteenuste hoone </t>
  </si>
  <si>
    <t xml:space="preserve">12332 Sõidukite teeninduse hoone </t>
  </si>
  <si>
    <t xml:space="preserve">12339 Muu teenindushoone </t>
  </si>
  <si>
    <t>12400 Transpordihooned</t>
  </si>
  <si>
    <t xml:space="preserve">12410 Terminalid </t>
  </si>
  <si>
    <t xml:space="preserve">12411 Lennujaama hoone </t>
  </si>
  <si>
    <t xml:space="preserve">12413 Raudteejaama hoone </t>
  </si>
  <si>
    <t xml:space="preserve">12415 Bussijaama hoone </t>
  </si>
  <si>
    <t xml:space="preserve">12416 Sadamahoone </t>
  </si>
  <si>
    <t>12419 Muu terminalihoone</t>
  </si>
  <si>
    <t>12430 Garaažid</t>
  </si>
  <si>
    <t xml:space="preserve">12431 Garaaž </t>
  </si>
  <si>
    <t xml:space="preserve">12432 Parkimismaja </t>
  </si>
  <si>
    <t xml:space="preserve">12439 Muu garaaž </t>
  </si>
  <si>
    <t>12500 Tööstus- ja laohooned</t>
  </si>
  <si>
    <t>12510 Tööstushooned</t>
  </si>
  <si>
    <t xml:space="preserve">12511 Maavarade kaevandamise ja töötlemise hoone </t>
  </si>
  <si>
    <t xml:space="preserve">12512 Energeetikatööstuse hoone </t>
  </si>
  <si>
    <t xml:space="preserve">12513 Keemiatööstuse hoone </t>
  </si>
  <si>
    <t xml:space="preserve">12514 Toiduainetetööstuse hoone </t>
  </si>
  <si>
    <t xml:space="preserve">12515 Ehitusmaterjalide ja -toodete tööstuse hoone </t>
  </si>
  <si>
    <t xml:space="preserve">12516 Kergetööstuse hoone </t>
  </si>
  <si>
    <t xml:space="preserve">12517 Puidutööstuse hoone </t>
  </si>
  <si>
    <t xml:space="preserve">12518 Masina- ja seadmetööstuse hoone </t>
  </si>
  <si>
    <t xml:space="preserve">12519 Muu tööstushoone </t>
  </si>
  <si>
    <t>12520 Hoidlad ja laohooned</t>
  </si>
  <si>
    <t xml:space="preserve">12521 Toiduainete laohoone </t>
  </si>
  <si>
    <t>12523 Vedelkütuse-, küttegaasi- jm terminali hoidlahoone</t>
  </si>
  <si>
    <t xml:space="preserve">12525 Külmhoone </t>
  </si>
  <si>
    <t xml:space="preserve">12529 Muu laohoone </t>
  </si>
  <si>
    <t>12600 Meelelahutus-, haridus- tervishoiu- ja muud avalikud hooned</t>
  </si>
  <si>
    <t>12610 Meelelahutushooned</t>
  </si>
  <si>
    <t xml:space="preserve">12611 Teater, kino, kontserdi- ja universaalsaalide hoone </t>
  </si>
  <si>
    <t xml:space="preserve">12615 Klubi, rahvamaja </t>
  </si>
  <si>
    <t>12616 Tantsusaal, diskoteek, ööklubi</t>
  </si>
  <si>
    <t>12617 Kasiino</t>
  </si>
  <si>
    <t>12618 Loomaaia või botaanikaaia hoone</t>
  </si>
  <si>
    <t>12619 Muu meelelahutushoone</t>
  </si>
  <si>
    <t xml:space="preserve">12623 Raamatukogu </t>
  </si>
  <si>
    <t xml:space="preserve">12624 Arhiiv </t>
  </si>
  <si>
    <t>12630 Haridus- ja teadushooned</t>
  </si>
  <si>
    <t xml:space="preserve">12631 Koolieelne lasteasutus (lastesõim, -aed, päevakodu, lasteaed-algkool) </t>
  </si>
  <si>
    <t xml:space="preserve">12632 Põhikooli või gümnaasiumi õppehoone </t>
  </si>
  <si>
    <t xml:space="preserve">12633 Kutseõppeasutuse õppehoone </t>
  </si>
  <si>
    <t xml:space="preserve">12634 Ülikooli, rakenduskõrgkooli õppehoone </t>
  </si>
  <si>
    <t xml:space="preserve">12635 Teadus- ja metoodikaasutuse hoone </t>
  </si>
  <si>
    <t>12639 Muu haridus- või teadushoone</t>
  </si>
  <si>
    <t>12640 Haiglad ja muud ravihooned</t>
  </si>
  <si>
    <t xml:space="preserve">12641 Haigla </t>
  </si>
  <si>
    <t xml:space="preserve">12643 Kinnipidamiskoha haigla </t>
  </si>
  <si>
    <t xml:space="preserve">12644 Ambulatoorse arstiabi osutamise hoone </t>
  </si>
  <si>
    <t>12645 Sanatoorium, spaa</t>
  </si>
  <si>
    <t>12646 Veterinaarkliinik</t>
  </si>
  <si>
    <t>12649 Muu tervishoiuhoone</t>
  </si>
  <si>
    <t>12650 Spordihooned</t>
  </si>
  <si>
    <t xml:space="preserve">12651 Spordihall, võimla </t>
  </si>
  <si>
    <t xml:space="preserve">12653 Siseujula </t>
  </si>
  <si>
    <t xml:space="preserve">12654 Jäähall </t>
  </si>
  <si>
    <t xml:space="preserve">12655 Maneež </t>
  </si>
  <si>
    <t xml:space="preserve">12656 Lasketiiru hoone </t>
  </si>
  <si>
    <t xml:space="preserve">12659 Muu spordihoone </t>
  </si>
  <si>
    <t>12700 Muud mitteelamud</t>
  </si>
  <si>
    <t>12710 Põllumajanduse, metsa-, jahi- ja kalamajandushooned</t>
  </si>
  <si>
    <t xml:space="preserve">12711 Loomakasvatushoone, sealhulgas karuslooma- või linnukasvatus </t>
  </si>
  <si>
    <t xml:space="preserve">12714 Teraviljakuivati </t>
  </si>
  <si>
    <t>12715 Loomasööda hoidla</t>
  </si>
  <si>
    <t xml:space="preserve">12718 Mineraalväetiste või taimekaitsevahendite hoidla </t>
  </si>
  <si>
    <t xml:space="preserve">12719 Muu põllu-, metsa-, jahi- või kalamajandushoone </t>
  </si>
  <si>
    <t>12720 Kultus- ja tavandihooned</t>
  </si>
  <si>
    <t>12721 Kirik, katedraal, mošee, sünagoog, palvemaja või kabel</t>
  </si>
  <si>
    <t xml:space="preserve">12723 Krematoorium </t>
  </si>
  <si>
    <t>12730 Ajaloolised või kaitse all olevad hooned</t>
  </si>
  <si>
    <t>12731 Ajalooline või kaitse all olev hoone</t>
  </si>
  <si>
    <t>12732 Muinsuskaitse all olev vare</t>
  </si>
  <si>
    <t>12740 Erihooned</t>
  </si>
  <si>
    <t>12741 Reoveepuhasti hoone</t>
  </si>
  <si>
    <t>12742 Karistusasutuse hoone</t>
  </si>
  <si>
    <t xml:space="preserve">12743 Päästeteenistuse hoone </t>
  </si>
  <si>
    <t>12744 Elamu, kooli vms abihoone</t>
  </si>
  <si>
    <t xml:space="preserve">12745 Katlamaja, boilerjaam </t>
  </si>
  <si>
    <t xml:space="preserve">12746 Kaevumaja </t>
  </si>
  <si>
    <t>12747 Veepuhastusjaama hoone</t>
  </si>
  <si>
    <t xml:space="preserve">12748 Jäätmekäitluse hoone </t>
  </si>
  <si>
    <t xml:space="preserve">12749 Muu erihoone </t>
  </si>
  <si>
    <t>21000 TRANSPORDIRAJATISED21100 Teed</t>
  </si>
  <si>
    <t>21110 Maanteed</t>
  </si>
  <si>
    <t>21120 Tänavad</t>
  </si>
  <si>
    <t>21200 Raudteerajatised</t>
  </si>
  <si>
    <t>21210 Raudtee</t>
  </si>
  <si>
    <t xml:space="preserve">21211 Raudtee </t>
  </si>
  <si>
    <t xml:space="preserve">21212 Jaamateed </t>
  </si>
  <si>
    <t xml:space="preserve">21213 Meldepunkti rajatis </t>
  </si>
  <si>
    <t xml:space="preserve">21214 Reisi- või kaubaplatvorm </t>
  </si>
  <si>
    <t xml:space="preserve">21215 Ülekäigu- ja ülesõidukoht </t>
  </si>
  <si>
    <t xml:space="preserve">21216 Raudtee ohutus-, signalisatsiooni-, turva-, side-, valgustus- või energiarajatis või tehnorajatis </t>
  </si>
  <si>
    <t xml:space="preserve">21217 Raudtee kaitserajatis </t>
  </si>
  <si>
    <t xml:space="preserve">21219 Muu raudtee sihtotstarbeliseks kasutamiseks vajalik rajatis </t>
  </si>
  <si>
    <t>21220 Linnaraudtee</t>
  </si>
  <si>
    <t xml:space="preserve">21221 Trammitee </t>
  </si>
  <si>
    <t xml:space="preserve">21222 Linnaraudtee jaamatee </t>
  </si>
  <si>
    <t xml:space="preserve">21224 Linnaraudtee reisijateplatvorm </t>
  </si>
  <si>
    <t xml:space="preserve">21225 Linnaraudtee ülekäigu- ja ülesõidukoht </t>
  </si>
  <si>
    <t xml:space="preserve">21226 Linnaraudtee ohutus-, signalisatsiooni-, turva-, side-, valgustus-, energia- või muu tehnorajatis </t>
  </si>
  <si>
    <t xml:space="preserve">21229 Muu linnaraudtee sihtotstarbeliseks kasutamiseks vajalik rajatis </t>
  </si>
  <si>
    <t>21300 Õhutranspordirajatised</t>
  </si>
  <si>
    <t>21310 Lennuväljad</t>
  </si>
  <si>
    <t xml:space="preserve">21311 Lennuvälja stardi- ja maandumisrada </t>
  </si>
  <si>
    <t xml:space="preserve">21312 Lennuvälja teenindustee </t>
  </si>
  <si>
    <t xml:space="preserve">21313 Aeronavigatsiooniline rajatis </t>
  </si>
  <si>
    <t xml:space="preserve">21314 Lennuvälja ohutus-, signalisatsiooni-, turva-, side-, valgustus-, energia- või tehnorajatis </t>
  </si>
  <si>
    <t xml:space="preserve">21319 Muu lennuväljarajatis </t>
  </si>
  <si>
    <t>21400 Sillad, estakaadid, tunnelid</t>
  </si>
  <si>
    <t>21410 Sillad ja estakaadid</t>
  </si>
  <si>
    <t>21420 Tunnelid</t>
  </si>
  <si>
    <t>21500 Veetranspordirajatised</t>
  </si>
  <si>
    <t>21510 Sadamarajatised ja kanalid</t>
  </si>
  <si>
    <t xml:space="preserve">21511 Sadama kai </t>
  </si>
  <si>
    <t>21512 Kalda- või ujuvramp, ujuvkai, slipp</t>
  </si>
  <si>
    <t xml:space="preserve">21513 Lainemurdja, muul </t>
  </si>
  <si>
    <t xml:space="preserve">21514 Navigatsioonimärk, v.a majakas </t>
  </si>
  <si>
    <t xml:space="preserve">21515 Sadama juurde kuuluv galerii (reisijatele, kaubale) </t>
  </si>
  <si>
    <t xml:space="preserve">21516 Laevatatav kanal, lüüs </t>
  </si>
  <si>
    <t xml:space="preserve">21517 Sadama ohutus-, turva-, side-, valgustus- ja energia- või tehnorajatis </t>
  </si>
  <si>
    <t xml:space="preserve">21518 Mere või siseveekogu põhja selle süvendamise teel rajatud laevakanal </t>
  </si>
  <si>
    <t xml:space="preserve">21519 Muu sadama juurde kuuluv rajatis </t>
  </si>
  <si>
    <t>21520 Tammid ja paisud</t>
  </si>
  <si>
    <t xml:space="preserve">21521 Tamm </t>
  </si>
  <si>
    <t>21522 Pais</t>
  </si>
  <si>
    <t>21523 Kaldakindlustus</t>
  </si>
  <si>
    <t xml:space="preserve">21530 Akveduktid, niisutus- ja kuivendusrajatised21531 Niisutusrajatis </t>
  </si>
  <si>
    <t xml:space="preserve">21532 Kuivendusrajatis </t>
  </si>
  <si>
    <t xml:space="preserve">21533 Veehoidla, bassein </t>
  </si>
  <si>
    <t xml:space="preserve">21534 Akvedukt </t>
  </si>
  <si>
    <t xml:space="preserve">21539 Muu niisutus- või kuivendusrajatis </t>
  </si>
  <si>
    <t>21600 Köisteed</t>
  </si>
  <si>
    <t xml:space="preserve">21601 Funikulaarraudtee </t>
  </si>
  <si>
    <t>21602 Köissõiduk</t>
  </si>
  <si>
    <t>21603 Vedamislift</t>
  </si>
  <si>
    <t>21604 Muu nimetamata köistee</t>
  </si>
  <si>
    <t>22000 TORUJUHTMED, SIDE- JA ELEKTRILIINID</t>
  </si>
  <si>
    <t>22100 Magistraaltorujuhtmed, side- ja elektriliinid</t>
  </si>
  <si>
    <t>22110 Küttegaasi ülekandetorustik, ülerõhuga üle 16 bar</t>
  </si>
  <si>
    <t>22111 Küttegaasi A kategooria jaotustorustik, ülerõhuga kuni 0,1 bar</t>
  </si>
  <si>
    <t>22112 Küttegaasi B ja C kategooria jaotustorustik, ülerõhuga üle 0,1 kuni 16 bar</t>
  </si>
  <si>
    <t>22113 Küttegaasi D kategooria jaotustorustik, ülerõhuga üle 16 bar</t>
  </si>
  <si>
    <t>22114 Küttegaasi jaotus- ja mõõtejaamad</t>
  </si>
  <si>
    <t>22115 Küttegaasi tankimis- ja villimisjaamad maa-, vedel-, bio- ja tööstusgaasidele</t>
  </si>
  <si>
    <t>22116 LNG terminal</t>
  </si>
  <si>
    <t>22117 Küttegaasihoidla</t>
  </si>
  <si>
    <t>22118 Küttegaasi kompressorjaam</t>
  </si>
  <si>
    <t>22119 Küttegaasi muud ehitised</t>
  </si>
  <si>
    <t>22120 Magistraalveetorustikud</t>
  </si>
  <si>
    <t xml:space="preserve">22121 Magistraalveetorustik </t>
  </si>
  <si>
    <t>22122 Pinnaveehaare</t>
  </si>
  <si>
    <t xml:space="preserve">22123 Kaugkütte magistraaltorustik </t>
  </si>
  <si>
    <t xml:space="preserve">22129 Muu nimetamata magistraalveetorustiku rajatis </t>
  </si>
  <si>
    <t>22130 Side, raadio ja televisiooni magistraalsed ülekanderajatised</t>
  </si>
  <si>
    <t xml:space="preserve">22131 Side, raadio või televisiooni magistraalne õhu- või kaabelülekandeliin või süsteem </t>
  </si>
  <si>
    <t xml:space="preserve">22132 Raadio, televisiooni või mobiiltelefoni saate- või ülekandemast </t>
  </si>
  <si>
    <t xml:space="preserve">22133 Muu side, raadio või televisiooni magistraalne ülekanderajatis </t>
  </si>
  <si>
    <t>22140 Elektrienergia ülekandeliinid, välja arvatud kohalik elektrivalgustus (22240)</t>
  </si>
  <si>
    <t xml:space="preserve">22141 35–110 kV õhuliin </t>
  </si>
  <si>
    <t xml:space="preserve">22142 110 kV ja kõrgema pingega õhuliin </t>
  </si>
  <si>
    <t xml:space="preserve">22143 Maakaabelliin </t>
  </si>
  <si>
    <t xml:space="preserve">22144 Veekaabelliin </t>
  </si>
  <si>
    <t xml:space="preserve">22145 110 kV ja kõrgema pingega trafoalajaam </t>
  </si>
  <si>
    <t xml:space="preserve">22149 Muu elektrienergia ülekandeliiniga seotud rajatis </t>
  </si>
  <si>
    <t>22200 Kohalikud torustikud, elektri- ja sideliinid</t>
  </si>
  <si>
    <t>22210 Gaasijaotustorustikud</t>
  </si>
  <si>
    <t>22211 Gaasijaotustorustik arvestusrõhuga kuni 5 bar</t>
  </si>
  <si>
    <t>22212 Regulaatorpunkt arvestusrõhuga kuni 5 bar</t>
  </si>
  <si>
    <t xml:space="preserve">22213 Gaasihoidla rajatis </t>
  </si>
  <si>
    <t xml:space="preserve">22219 Muu gaasivarustusega seotud rajatis </t>
  </si>
  <si>
    <t>22220 Veejaotustorustikud</t>
  </si>
  <si>
    <t xml:space="preserve">22221 Külmaveetorustik </t>
  </si>
  <si>
    <t xml:space="preserve">22222 Soojaveetorustik </t>
  </si>
  <si>
    <t>22223 Kaugküttetorustik 22224 Puurauk</t>
  </si>
  <si>
    <t xml:space="preserve">22225 Veetorn (rajatis) </t>
  </si>
  <si>
    <t>22226 Salvkaev</t>
  </si>
  <si>
    <t>22227 Hüdrant</t>
  </si>
  <si>
    <t xml:space="preserve">22228 Puurkaev </t>
  </si>
  <si>
    <t xml:space="preserve">22229 Muu kohaliku veetorustikuga seotud rajatis </t>
  </si>
  <si>
    <t>22230 Kanalisatsiooniehitised</t>
  </si>
  <si>
    <t xml:space="preserve">22231 Kanalisatsioonitorustik </t>
  </si>
  <si>
    <t>22232 Reovee kollektor</t>
  </si>
  <si>
    <t>22233 Reoveepuhasti</t>
  </si>
  <si>
    <t>22234 Veepumpla</t>
  </si>
  <si>
    <t>22235 Reoveepumpla</t>
  </si>
  <si>
    <t xml:space="preserve">22239 Muu reovee kogumise, puhastamise ja heitvee suublasse juhtimisega seotud rajatis </t>
  </si>
  <si>
    <t>22240 Elektrijaotusvõrgud ja sideliinid</t>
  </si>
  <si>
    <t xml:space="preserve">22241 kuni 1 kV jaotusvõrgu elektri õhuliin </t>
  </si>
  <si>
    <t xml:space="preserve">22242 üle 1 kV ja kuni 35 kV jaotusvõrgu elektri õhuliin </t>
  </si>
  <si>
    <t xml:space="preserve">22243 Elektri maakaabelliin </t>
  </si>
  <si>
    <t xml:space="preserve">22244 Elektri merekaabelliin </t>
  </si>
  <si>
    <t xml:space="preserve">22245 Side õhu- või kaabelliin </t>
  </si>
  <si>
    <t xml:space="preserve">22246 6–35 kV alajaam ja jaotusseade </t>
  </si>
  <si>
    <t xml:space="preserve">22247 Televisioonikaabel või ühisantenn </t>
  </si>
  <si>
    <t xml:space="preserve">22249 Muu kohalik elektrijaotusvõrgu või sideliini rajatis </t>
  </si>
  <si>
    <t>23000 TÖÖSTUSEHITISTE JUURDE KUULUVAD RAJATISED</t>
  </si>
  <si>
    <t>23010 Maavarade kaevandamise ja töötlemise rajatised</t>
  </si>
  <si>
    <t xml:space="preserve">23011 Kaevandusrajatis </t>
  </si>
  <si>
    <t xml:space="preserve">23012 Karjäärirajatis </t>
  </si>
  <si>
    <t>23020 Energiatööstuse rajatised</t>
  </si>
  <si>
    <t xml:space="preserve">23021 Hüdroelektrijaama rajatis </t>
  </si>
  <si>
    <t xml:space="preserve">23022 Soojuselektrijaama rajatis </t>
  </si>
  <si>
    <t xml:space="preserve">23023 Tuuleelektrijaama rajatis </t>
  </si>
  <si>
    <t xml:space="preserve">23024 Tuumaelektrijaama rajatis </t>
  </si>
  <si>
    <t xml:space="preserve">23025 Korsten </t>
  </si>
  <si>
    <t xml:space="preserve">23029 Muu energiatööstuse rajatis </t>
  </si>
  <si>
    <t>23030 Keemiatööstuse rajatised</t>
  </si>
  <si>
    <t xml:space="preserve">23031 Keemiatööstuse rajatis </t>
  </si>
  <si>
    <t>23040 Rasketööstuse rajatis</t>
  </si>
  <si>
    <t xml:space="preserve">23041 Rasketööstuse rajatis </t>
  </si>
  <si>
    <t>23050 Muude tööstusharude rajatised</t>
  </si>
  <si>
    <t xml:space="preserve">23051 Toiduainetetööstuse rajatis </t>
  </si>
  <si>
    <t xml:space="preserve">23052 Ehitusmaterjalide ja -toodete tööstuse rajatis </t>
  </si>
  <si>
    <t xml:space="preserve">23053 Kergetööstuse rajatis </t>
  </si>
  <si>
    <t xml:space="preserve">23054 Puidutööstuse rajatis </t>
  </si>
  <si>
    <t xml:space="preserve">23055 Masina- ja seadmetööstuse rajatis </t>
  </si>
  <si>
    <t xml:space="preserve">23059 Muu nimetamata tööstusharu rajatis </t>
  </si>
  <si>
    <t>24000 MUUD RAJATISED</t>
  </si>
  <si>
    <t>24100 Spordi- ja puhkerajatised</t>
  </si>
  <si>
    <t xml:space="preserve">24110 Staadionid ja spordiväljakud, välja arvatud mängu- ja golfiväljakud (24123), lõbustus- ja puhkepargid (24121)24111 Spordiväljak või staadion </t>
  </si>
  <si>
    <t>24112 Liuväli</t>
  </si>
  <si>
    <t xml:space="preserve">24113 Veespordirajatis, välisujula </t>
  </si>
  <si>
    <t xml:space="preserve">24114 Motodroom, motoringrada </t>
  </si>
  <si>
    <t xml:space="preserve">24115 Velodroom </t>
  </si>
  <si>
    <t xml:space="preserve">24116 Hipodroom </t>
  </si>
  <si>
    <t>24120 Muud spordi- ja puhkerajatised</t>
  </si>
  <si>
    <t xml:space="preserve">24121 Lõbustus- ja puhkepargirajatis </t>
  </si>
  <si>
    <t xml:space="preserve">24122 Botaanikaaia ja loomaaiarajatis </t>
  </si>
  <si>
    <t xml:space="preserve">24123 Golfiväljak </t>
  </si>
  <si>
    <t xml:space="preserve">24124 Supelrannarajatis </t>
  </si>
  <si>
    <t>24125 Trampliin</t>
  </si>
  <si>
    <t xml:space="preserve">24127 Rollerirada </t>
  </si>
  <si>
    <t xml:space="preserve">24128 Spordiotstarbelise sadama rajatis või meremärk </t>
  </si>
  <si>
    <t xml:space="preserve">24129 Muu nimetamata spordi- või puhkerajatis </t>
  </si>
  <si>
    <t>24200 Muud rajatised</t>
  </si>
  <si>
    <t>24210 Erirajatised</t>
  </si>
  <si>
    <t xml:space="preserve">24211 Sisekaitse- või kaitseväerajatis </t>
  </si>
  <si>
    <t>24212 Piirdeaiad ja väravad</t>
  </si>
  <si>
    <t xml:space="preserve">24213 Monument, skulptuur, mälestusmärk, purskkaev </t>
  </si>
  <si>
    <t xml:space="preserve">24214 Eksponeerimisotstarbega rajatis </t>
  </si>
  <si>
    <t xml:space="preserve">24215 Kalmistu </t>
  </si>
  <si>
    <t xml:space="preserve">24216 Prügimäerajatis </t>
  </si>
  <si>
    <t>24219 Muu nimetamata rajatis</t>
  </si>
  <si>
    <t>24220 Laomajandusrajatised</t>
  </si>
  <si>
    <t xml:space="preserve">24221 Rajatis vedel- või gaasikütuse hoidmiseks </t>
  </si>
  <si>
    <t xml:space="preserve">24222 Elevaator või rajatis puisteaine hoidmiseks </t>
  </si>
  <si>
    <t xml:space="preserve">24223 Laoplats või laoväljak </t>
  </si>
  <si>
    <t xml:space="preserve">24229 Muu nimetamata laomajandusrajatis </t>
  </si>
  <si>
    <t>24230 Põllumajanduse, metsa-, jahi- ja kalamajandusrajatised</t>
  </si>
  <si>
    <t>24231 Sõnnikuhoidla rajatis</t>
  </si>
  <si>
    <t>24232 Vesiviljelusehitis (tiigid, basseinid, kiirvoolukanalid, regulaatorid, veekogu kohandamiseks vajalikud rajatised, sisekasvatushooned, haudemajad, kalahoidlad, piirderajatised jms)</t>
  </si>
  <si>
    <t>24233 Rajatis põllumajandussaaduste või loomasööda hoidmiseks</t>
  </si>
  <si>
    <t>Terasferm või -tala</t>
  </si>
  <si>
    <t>Vahetäitega sõrestik</t>
  </si>
  <si>
    <t>Plaatmaterjal, sealhulgas tsementkiudplaat</t>
  </si>
  <si>
    <t>Krohv</t>
  </si>
  <si>
    <t>Plekk</t>
  </si>
  <si>
    <t>Katusekivi</t>
  </si>
  <si>
    <t>Looduslik kivi</t>
  </si>
  <si>
    <t>Keraamiline tellis</t>
  </si>
  <si>
    <t>Muu vundament</t>
  </si>
  <si>
    <t>Betoon</t>
  </si>
  <si>
    <t>Puit või laast</t>
  </si>
  <si>
    <t>Tsementkiudplaat</t>
  </si>
  <si>
    <t>Roog või põhk</t>
  </si>
  <si>
    <t>Fassaadiplaat, sealhulgas tsementkiudplaat</t>
  </si>
  <si>
    <t>Palk</t>
  </si>
  <si>
    <t>Bituumen või PVC plaat või rullmaterjal</t>
  </si>
  <si>
    <t>Väike- või suurplokk, näiteks vaht, mull, kergkruus, kärg, betoon</t>
  </si>
  <si>
    <t>Laudis</t>
  </si>
  <si>
    <t>Klaas</t>
  </si>
  <si>
    <t>Mitmekihiline raudbetoonpaneel</t>
  </si>
  <si>
    <t>Metall, sealhulgas plekk või profiilplekk</t>
  </si>
  <si>
    <t>Mitmekihiline teraspaneel</t>
  </si>
  <si>
    <t>Puit, voodrina</t>
  </si>
  <si>
    <t>Puit, palgina</t>
  </si>
  <si>
    <t>Ettevalmistus ja lammutus</t>
  </si>
  <si>
    <t>Hoonealune süvend</t>
  </si>
  <si>
    <t>Hoonevälised ehitised</t>
  </si>
  <si>
    <t>Välisvõrgud</t>
  </si>
  <si>
    <t>Kaeved maa-alal</t>
  </si>
  <si>
    <t>Maa-ala pinnakatted</t>
  </si>
  <si>
    <t>Rostvärgid ja taldmikud</t>
  </si>
  <si>
    <t>Metalltarindid</t>
  </si>
  <si>
    <t>Vundamendid</t>
  </si>
  <si>
    <t>Vaiad ja tugevdustarindid</t>
  </si>
  <si>
    <t>Eritarindid</t>
  </si>
  <si>
    <t>Kandvad ja välisseinad</t>
  </si>
  <si>
    <t>Vahe- ja katuslaed</t>
  </si>
  <si>
    <t>Trepielemendid</t>
  </si>
  <si>
    <t>Klaasfassaadid, vitriinid ja eriaknad</t>
  </si>
  <si>
    <t>Aknad</t>
  </si>
  <si>
    <t>Välisuksed ja väravad</t>
  </si>
  <si>
    <t>Rõdud ja terrassid</t>
  </si>
  <si>
    <t>Piirded ja käiguteed</t>
  </si>
  <si>
    <t>Katusetarindid</t>
  </si>
  <si>
    <t>Vaheseinad</t>
  </si>
  <si>
    <t>Siseuksed</t>
  </si>
  <si>
    <t>Siseseinte pinnakatted</t>
  </si>
  <si>
    <t>Treppide pinnakatted</t>
  </si>
  <si>
    <t>Põrandad ja põrandakatted</t>
  </si>
  <si>
    <t>Eriruumide pinnakatted</t>
  </si>
  <si>
    <t>Veevarustus ja kanalisatsioon</t>
  </si>
  <si>
    <t>Küte, ventilatsioon ja jahutus</t>
  </si>
  <si>
    <t>Tuletõrjevarustus</t>
  </si>
  <si>
    <t>Tugevvoolupaigaldis</t>
  </si>
  <si>
    <t>Nõrkvoolupaigaldis ja automaatika</t>
  </si>
  <si>
    <t>Ajutised ehitised ehitusplatsil</t>
  </si>
  <si>
    <t>Ajutised tehnosüsteemid</t>
  </si>
  <si>
    <t>Masinad ja seadmed</t>
  </si>
  <si>
    <t>Abimaterjalid</t>
  </si>
  <si>
    <t>Energiakulu</t>
  </si>
  <si>
    <t>Veod</t>
  </si>
  <si>
    <t>Juhtimiskulud</t>
  </si>
  <si>
    <t>Kulud abistavatele tegevustele</t>
  </si>
  <si>
    <t>Erikulud seoses tegevusega välisriikides</t>
  </si>
  <si>
    <t>Talvised lisakulud</t>
  </si>
  <si>
    <t>Lepingu erikulud</t>
  </si>
  <si>
    <t>Kulud + KM (EUR):</t>
  </si>
  <si>
    <t xml:space="preserve">Kulud kokku (EUR): </t>
  </si>
  <si>
    <t>Käibemaks (20%):</t>
  </si>
  <si>
    <t>Ühiku maksumus
 (EUR)</t>
  </si>
  <si>
    <t>Maksumus  
(EUR)</t>
  </si>
  <si>
    <t>Taotleja</t>
  </si>
  <si>
    <t>Ehitise püstitamine</t>
  </si>
  <si>
    <t>Vundamendi liik</t>
  </si>
  <si>
    <t>Kande- ja jäigastavate konstruktsioonide materjali liik</t>
  </si>
  <si>
    <t>Katuste ja katuselagede kandva osa materjali liik</t>
  </si>
  <si>
    <t>Vahelagede kandva osa materjali liik</t>
  </si>
  <si>
    <t>Välisseina liik</t>
  </si>
  <si>
    <t>Katusekatte materjal</t>
  </si>
  <si>
    <t>Välisseina välisviimistluse materjali liik</t>
  </si>
  <si>
    <t>Teekate</t>
  </si>
  <si>
    <t>Ehitise laiendamine</t>
  </si>
  <si>
    <t>Osa asendamine samaväärsega</t>
  </si>
  <si>
    <t>Profiilplekk</t>
  </si>
  <si>
    <t>Ehitise ümberehitamine (rekonstrueerimine)</t>
  </si>
  <si>
    <t>Ehitise lammutamine</t>
  </si>
  <si>
    <t xml:space="preserve">   </t>
  </si>
  <si>
    <t xml:space="preserve">  </t>
  </si>
  <si>
    <t>12620 Muuseumi- ja raamatukoguhooned</t>
  </si>
  <si>
    <t xml:space="preserve">12621 Muuseum, kunstigalerii </t>
  </si>
  <si>
    <t>REA NIMETUS</t>
  </si>
  <si>
    <t>SELGITUS</t>
  </si>
  <si>
    <t>Ehitise andmed</t>
  </si>
  <si>
    <t xml:space="preserve">Kui tegemist on ehitusseadustiku järg loakohustusliku ehitamisega (kohustus välja toodud EhS Lisa 1) või nõuab kohalik omavalitsus loa taotlemist (EhS § 35 lg 4, §38 lg 3). </t>
  </si>
  <si>
    <t>Ehitusinvesteeringu katastriüksuse nr</t>
  </si>
  <si>
    <t>Ehitise nimetus</t>
  </si>
  <si>
    <t xml:space="preserve">Ehitise nimetus </t>
  </si>
  <si>
    <t>1 VÄLISRAJATISED</t>
  </si>
  <si>
    <t>11 Ettevalmistus ja lammutus</t>
  </si>
  <si>
    <t>12 Hoonealune süvend</t>
  </si>
  <si>
    <t>2 ALUSED JA VUNDAMENDID</t>
  </si>
  <si>
    <t>21 Rostvärgid ja taldmikud</t>
  </si>
  <si>
    <t>22 Vundamendid</t>
  </si>
  <si>
    <t>23 Aluspõrandad</t>
  </si>
  <si>
    <t>24 Vaiad ja tugevdustarindid</t>
  </si>
  <si>
    <t>25 Eritarindid</t>
  </si>
  <si>
    <t>3 KANDETARINDID</t>
  </si>
  <si>
    <t>31 Metalltarindid</t>
  </si>
  <si>
    <t>32 Kandvad ja välisseinad</t>
  </si>
  <si>
    <t>33 Vahe- ja katuslaed</t>
  </si>
  <si>
    <t>34 Trepielemendid</t>
  </si>
  <si>
    <t>4 FASSAADIELEMENDID JA KATUSED</t>
  </si>
  <si>
    <t>41 Klaasfassaadid, vitriinid ja eriaknad</t>
  </si>
  <si>
    <t>42 Aknad</t>
  </si>
  <si>
    <t>43 Välisuksed ja väravad</t>
  </si>
  <si>
    <t>44 Rõdud ja terrassid</t>
  </si>
  <si>
    <t>45 Piirded ja käiguteed</t>
  </si>
  <si>
    <t>46 Katusetarindid</t>
  </si>
  <si>
    <t>5 RUUMITARINDID JA PINNAKATTED</t>
  </si>
  <si>
    <t>51 Vaheseinad</t>
  </si>
  <si>
    <t>52 Siseuksed</t>
  </si>
  <si>
    <t>53 Siseseinte pinnakatted</t>
  </si>
  <si>
    <t>55 Treppide pinnakatted</t>
  </si>
  <si>
    <t>56 Põrandad ja põrandakatted</t>
  </si>
  <si>
    <t>57 Eriruumide pinnakatted</t>
  </si>
  <si>
    <t>Ehitusprojekti koostaja ja ehitsuprojekti nr</t>
  </si>
  <si>
    <t>Lisainformatsioon</t>
  </si>
  <si>
    <t>Märkida hinnapakkumuse aluseks oleva ehitusprojekti koostaja ning ehitusprojekti nr</t>
  </si>
  <si>
    <t>Ehitusprojekti koostaja ja ehitusprojekti nr</t>
  </si>
  <si>
    <t>Lisateave</t>
  </si>
  <si>
    <t xml:space="preserve">VÄLISRAJATISED </t>
  </si>
  <si>
    <r>
      <t>ALUSED JA VUNDAMENDID</t>
    </r>
    <r>
      <rPr>
        <vertAlign val="superscript"/>
        <sz val="10"/>
        <color indexed="8"/>
        <rFont val="Arial"/>
        <family val="2"/>
        <charset val="186"/>
      </rPr>
      <t xml:space="preserve"> </t>
    </r>
  </si>
  <si>
    <r>
      <t>FASSAADIELEMENDID JA KATUSED</t>
    </r>
    <r>
      <rPr>
        <vertAlign val="superscript"/>
        <sz val="10"/>
        <color indexed="8"/>
        <rFont val="Arial"/>
        <family val="2"/>
        <charset val="186"/>
      </rPr>
      <t xml:space="preserve"> </t>
    </r>
  </si>
  <si>
    <t xml:space="preserve">TEHNOSÜSTEEMID </t>
  </si>
  <si>
    <r>
      <t>EHITUSPLATSI KORRALDUSKULUD</t>
    </r>
    <r>
      <rPr>
        <vertAlign val="superscript"/>
        <sz val="10"/>
        <color indexed="8"/>
        <rFont val="Arial"/>
        <family val="2"/>
        <charset val="186"/>
      </rPr>
      <t xml:space="preserve"> </t>
    </r>
  </si>
  <si>
    <t xml:space="preserve">EHITUSPLATSI ÜLDKULUD </t>
  </si>
  <si>
    <t>13 Hoonevälised ehitised</t>
  </si>
  <si>
    <t>14 Välisvõrgud</t>
  </si>
  <si>
    <t>15 Kaeved maa-alal</t>
  </si>
  <si>
    <t>6 TEHNOSÜSTEEMID</t>
  </si>
  <si>
    <t>61 Veevarustus ja kanalisatsioon</t>
  </si>
  <si>
    <t>62 Küte, ventilatsioon ja jahutus</t>
  </si>
  <si>
    <t>63 Tuletõrjevarustus</t>
  </si>
  <si>
    <t>64 Tugevvoolupaigaldis</t>
  </si>
  <si>
    <t>65 Nõrkvoolupaigaldis ja automaatika</t>
  </si>
  <si>
    <t>7 EHITUSPLATSI KORRALDUSKULUD</t>
  </si>
  <si>
    <t>71 Ajutised ehitised ehitusplatsil</t>
  </si>
  <si>
    <t>72 Ajutised tehnosüsteemid</t>
  </si>
  <si>
    <t>73 Masinad ja seadmed</t>
  </si>
  <si>
    <t>74 Tööriistad ja instrumendid</t>
  </si>
  <si>
    <t>75 Abimaterjalid</t>
  </si>
  <si>
    <t>76 Energiakulu</t>
  </si>
  <si>
    <t>77 Veod</t>
  </si>
  <si>
    <t>8 EHITUSPLATSI ÜLDKULUD</t>
  </si>
  <si>
    <t>81 Juhtimiskulud</t>
  </si>
  <si>
    <t>82 Kulud abistavatele tegevustele</t>
  </si>
  <si>
    <t>83 Erikulud seoses tegevusega välisriikides</t>
  </si>
  <si>
    <t>85 Lepingu erikulud</t>
  </si>
  <si>
    <t>EELTÄIDETUD VORMIL ON ETTE ANTUD PÕHIRÜHMA KULUDE READ. KULUDE SISESTAMISEL ON VÕIMALIK RIDASID JUURDE LISADA - VORMI STRUKTUURI SEEJUURES MUUTA EI TOHI!</t>
  </si>
  <si>
    <t>Lagede pinnakatted</t>
  </si>
  <si>
    <t>54 Lagede pinnakatted</t>
  </si>
  <si>
    <t xml:space="preserve">PRIA lähtub ehitusest kui tervikust, st. kõik ehitusprojekti järgsed tööd tuleb teostada. Juhul kui pakkumuse võtmisel ei planeerita täies mahus ehitusprojeketis ette nähtud töid teostada siis tuleb need üksikasjalikult lahti kirjutada.  </t>
  </si>
  <si>
    <t>Aluspõrandad</t>
  </si>
  <si>
    <t>Tööriistad ja instrumendid</t>
  </si>
  <si>
    <t>KANDETARINDID</t>
  </si>
  <si>
    <t>RUUMITARINDID JA PINNAKATTED</t>
  </si>
  <si>
    <t xml:space="preserve">Lepingust tulenevad meetmed, mida ei saa siduda üksikute tarindite või ehitise osadega. </t>
  </si>
  <si>
    <t>Kulud töö korraldamiseks ehitusplatsil</t>
  </si>
  <si>
    <t>Tugevvoolupaigaldised (sh. taastuvenergialahendused)</t>
  </si>
  <si>
    <t>Seinte sisevoodrid ja pinnakatted</t>
  </si>
  <si>
    <t>Lagede vooderdused ja katted</t>
  </si>
  <si>
    <t>Eraladi paigaldatavad astme ja mademete pinnakatted</t>
  </si>
  <si>
    <t>Betoonpõrandad; laagid koos plaadistuse ja paigaldatavate põrandatega; sooja-, heli- niiskusisolatsioon ja põrandakatted</t>
  </si>
  <si>
    <t>Eriruumide (saunad, külmkambrid, masinaruumid jne) pinnad</t>
  </si>
  <si>
    <t>Mittekandvad vaheseinad, karkassitarindid, plaadistus, pinnad ja heliisolatsioon</t>
  </si>
  <si>
    <t>Välisterrassi- terrassi ja rõdu tarindid</t>
  </si>
  <si>
    <t xml:space="preserve">Sisemised ja välised piirded, redelid, hooldusplatvormid, teenindussillad, lumetõkked. </t>
  </si>
  <si>
    <t>Räästatarindid; parapetid; sandwich elementidest katusetarindid; puidust katuse kandetarindid; aurutõkked, sooja- ja hüdroisolatsioon; katusekatted</t>
  </si>
  <si>
    <t>Välisseinas ja katuses paiknevad eriaknad, klaasfassaadid</t>
  </si>
  <si>
    <t>Kandvad metalltarindid (talad, postid, fermid)</t>
  </si>
  <si>
    <t>kandvad vertikaalsed tarindid (välis- ja vaheseinad, postid, šahtid, välisseinaga terviku moodustavad pinnatarindid)</t>
  </si>
  <si>
    <t>Kandvad horisontaaltarindid: plaadid, talad ja katuslae elemendid</t>
  </si>
  <si>
    <t>Trepielemendid, -marsid, -mademed</t>
  </si>
  <si>
    <t>Seina-, posti- ja alusmüüride taldmikud ning ankurdus</t>
  </si>
  <si>
    <t>Vundamentide liiv- ja killustikalused; alusmüürid; soklid; vundamenditalad; alustarindite sooja- ja hüdroisolatsioon</t>
  </si>
  <si>
    <t>Monteeritavatest elementidest põrandad (aluspõrandad) ja plaatvundamendid koos niiskus- ja soojaisolatsiooniga</t>
  </si>
  <si>
    <t>Pinnase tugevdamine; vundamentide tugevdustarindid ja toed</t>
  </si>
  <si>
    <t>Pandused, kanalid, tunnelid; masina- ja seadme alused, ujumis- ja basseinitarindid</t>
  </si>
  <si>
    <t>Ettevalmistus ja raadamine; tarindite lammutamine</t>
  </si>
  <si>
    <t>Ehitisest väljapoole maa-alale eraldi erajatavad ehitised</t>
  </si>
  <si>
    <t>Torustikud, liinid ja nende elemendid (kaevud), alused, isolatsioonid ja kaitsekatted</t>
  </si>
  <si>
    <t>Hoone perimeetrist väljapoole jäävad ajutised ja alalised mulded ja täited</t>
  </si>
  <si>
    <t>piirded; spordi- ja mänguväljakud</t>
  </si>
  <si>
    <t xml:space="preserve"> </t>
  </si>
  <si>
    <t>pinnase koorimine, kaeved, täited, pinnase vedu. rajatiste puhul kajastada antud kulureal rajatisealuse süvendi kaevamist/täiteid.</t>
  </si>
  <si>
    <t>Taastuvenergia</t>
  </si>
  <si>
    <t>66 Taastuvenergia</t>
  </si>
  <si>
    <t>Hoonesisesed tehnosüsteemid + taastuveergia lahendused</t>
  </si>
  <si>
    <t>HINNAPROGNOOS</t>
  </si>
  <si>
    <t>HINNAPROGNOOSI VORMI TÄITMISE JUHEND</t>
  </si>
  <si>
    <t>HINNAPROGNOOSI KOOSTAMISEKS VAJUTA SIIA</t>
  </si>
  <si>
    <t>84 Talvised lisakulud</t>
  </si>
  <si>
    <t>Käibemaks (24%):</t>
  </si>
  <si>
    <t>Väikeehitised maa-alal (sh. niisutussüsteemid)</t>
  </si>
  <si>
    <t>16 Väikeehitised maa-alal (sh. niisutussüsteemid)</t>
  </si>
  <si>
    <t>haljastus; teede ja platside ehitus, niistustussüsteemide ehitus</t>
  </si>
  <si>
    <r>
      <rPr>
        <sz val="12"/>
        <color indexed="10"/>
        <rFont val="Roboto Condensed"/>
        <charset val="186"/>
      </rPr>
      <t xml:space="preserve">Kui toetuse taotleja korraldab ostumenetluse riigihangete registris pärast taotluse esitamist, koostab ta toetatava tegevuse eeldatava maksumuse väljaselgitamiseks hinnaprognoosi. Nimetatud
prognoosis esitatakse andmed toetatava tegevuse kogumaksumuse ja abikõlblike kulude kohta, mis peavad olema põhjendatud ja üksikasjalikult kirjeldatud, tuginema tegelikele asjaoludele
ning olema vajaduse korral tõendatavad.  </t>
    </r>
    <r>
      <rPr>
        <sz val="12"/>
        <rFont val="Roboto Condensed"/>
      </rPr>
      <t xml:space="preserve">
Hinnaprognoosie vorm tuleb PRIA-le esitada elektroonselt Microsoft Excel tarkvaraga töödeldavas vormingus. Andmete esitamine mõnes teises formaadis (*.pdf, *.doc jne) ei ole lubatud. 
Investeeringuobjekti hinnaprognoosi vorm koosneb kahest infoplokist:  investeeringuobjekti andmed ning ehitustegevuse eelarve. 
Vormile tuleb märkida ehitusprojekti kohane investeeringuobjekti nimetus, ehitisregistri kood ning katastritunnus. 
Hinnaprognoosi vormi täitmise aluseks on projekteerija poolt koostatud projektidokumentatsioon ning mahtude tabel. Juhul kui ehitusprojekt eelarve vormis välja toodud tegevust ette ei näe, siis jäetakse antud väli täitmata või sisestatakse ühiku mahu ja maksumuse reale väärtus 0 (ridade kustutamine on keelatud). 
Hinnaprognoos on tervik, mis kajastab ehitusprojektis ettenähtud tööde mahtusid ning nende maksumust. Juhul kui mingeid ehitusprojektijärgseid töid teha ei planeerita siis tuleb need tööd ülesse märkida lisainformatsiooni lahtris. </t>
    </r>
    <r>
      <rPr>
        <sz val="8"/>
        <rFont val="Roboto Condensed"/>
      </rPr>
      <t xml:space="preserve">  
</t>
    </r>
    <r>
      <rPr>
        <sz val="12"/>
        <rFont val="Roboto Condensed"/>
      </rPr>
      <t xml:space="preserve">
Eelarves olevate mahtude märkimisel tuleb silmas pidada töömahtude mõõtmise ja tööde arvestamise reegleid. Nt. kui tegemist on kaevetöödega, siis ei ole kohane märkida komplekti hind vaid märkida tuleb kas m</t>
    </r>
    <r>
      <rPr>
        <vertAlign val="superscript"/>
        <sz val="12"/>
        <rFont val="Roboto Condensed"/>
      </rPr>
      <t>2</t>
    </r>
    <r>
      <rPr>
        <sz val="12"/>
        <rFont val="Roboto Condensed"/>
      </rPr>
      <t>, m</t>
    </r>
    <r>
      <rPr>
        <vertAlign val="superscript"/>
        <sz val="12"/>
        <rFont val="Roboto Condensed"/>
      </rPr>
      <t>3</t>
    </r>
    <r>
      <rPr>
        <sz val="12"/>
        <rFont val="Roboto Condensed"/>
      </rPr>
      <t xml:space="preserve"> või kraavide puhul m, m</t>
    </r>
    <r>
      <rPr>
        <vertAlign val="superscript"/>
        <sz val="12"/>
        <rFont val="Roboto Condensed"/>
      </rPr>
      <t>3</t>
    </r>
    <r>
      <rPr>
        <sz val="12"/>
        <rFont val="Roboto Condensed"/>
      </rPr>
      <t xml:space="preserve">. 
Eelarves olev ühiku maksumus (EUR) tuleb sisestada ilma käibemaksuta! Käibemaks arvestatakse maksumusele juurde tabeli ülaosas.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</si>
</sst>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Arial"/>
      <family val="2"/>
      <charset val="186"/>
    </font>
    <font>
      <sz val="12"/>
      <name val="Roboto Condensed"/>
    </font>
    <font>
      <b/>
      <sz val="12"/>
      <name val="Roboto Condensed"/>
    </font>
    <font>
      <vertAlign val="superscript"/>
      <sz val="12"/>
      <name val="Roboto Condensed"/>
    </font>
    <font>
      <vertAlign val="superscript"/>
      <sz val="10"/>
      <color indexed="8"/>
      <name val="Arial"/>
      <family val="2"/>
      <charset val="186"/>
    </font>
    <font>
      <sz val="8"/>
      <name val="Roboto Condensed"/>
    </font>
    <font>
      <b/>
      <sz val="11"/>
      <name val="Arial"/>
      <family val="2"/>
    </font>
    <font>
      <sz val="12"/>
      <color indexed="10"/>
      <name val="Roboto Condensed"/>
      <charset val="186"/>
    </font>
    <font>
      <sz val="12"/>
      <name val="Roboto Condensed"/>
      <charset val="186"/>
    </font>
    <font>
      <i/>
      <sz val="11"/>
      <color rgb="FF7F7F7F"/>
      <name val="Calibri"/>
      <family val="2"/>
      <charset val="186"/>
      <scheme val="minor"/>
    </font>
    <font>
      <u/>
      <sz val="10"/>
      <color theme="10"/>
      <name val="Arial"/>
      <family val="2"/>
      <charset val="186"/>
    </font>
    <font>
      <b/>
      <sz val="11"/>
      <color theme="1"/>
      <name val="Calibri"/>
      <family val="2"/>
      <charset val="186"/>
      <scheme val="minor"/>
    </font>
    <font>
      <sz val="12"/>
      <color rgb="FF000000"/>
      <name val="Times New Roman"/>
      <family val="1"/>
    </font>
    <font>
      <sz val="11"/>
      <color rgb="FF000000"/>
      <name val="Calibri"/>
      <family val="2"/>
    </font>
    <font>
      <sz val="12"/>
      <color rgb="FFFF0000"/>
      <name val="Roboto Condensed"/>
    </font>
    <font>
      <b/>
      <sz val="12"/>
      <color rgb="FFFF0000"/>
      <name val="Roboto Condensed"/>
    </font>
    <font>
      <b/>
      <sz val="10"/>
      <color rgb="FF000000"/>
      <name val="Arial"/>
      <family val="2"/>
    </font>
    <font>
      <sz val="11"/>
      <color rgb="FF000000"/>
      <name val="Roboto Condensed"/>
    </font>
    <font>
      <sz val="11"/>
      <color rgb="FFFF0000"/>
      <name val="Roboto Condensed"/>
    </font>
  </fonts>
  <fills count="6">
    <fill>
      <patternFill patternType="none"/>
    </fill>
    <fill>
      <patternFill patternType="gray125"/>
    </fill>
    <fill>
      <patternFill patternType="solid">
        <fgColor theme="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9" fillId="0" borderId="0" applyNumberFormat="0" applyFill="0" applyBorder="0" applyAlignment="0" applyProtection="0"/>
    <xf numFmtId="0" fontId="10" fillId="0" borderId="0" applyNumberFormat="0" applyFill="0" applyBorder="0" applyAlignment="0" applyProtection="0"/>
  </cellStyleXfs>
  <cellXfs count="137">
    <xf numFmtId="0" fontId="0" fillId="0" borderId="0" xfId="0"/>
    <xf numFmtId="0" fontId="0" fillId="0" borderId="0" xfId="0" applyFont="1"/>
    <xf numFmtId="0" fontId="0" fillId="0" borderId="0" xfId="0" applyFont="1" applyFill="1" applyBorder="1"/>
    <xf numFmtId="0" fontId="0" fillId="2" borderId="1" xfId="0" applyFill="1" applyBorder="1"/>
    <xf numFmtId="0" fontId="0" fillId="2" borderId="1" xfId="0" applyFont="1" applyFill="1" applyBorder="1"/>
    <xf numFmtId="0" fontId="11" fillId="2" borderId="1" xfId="0" applyFont="1" applyFill="1" applyBorder="1"/>
    <xf numFmtId="0" fontId="11" fillId="2" borderId="1" xfId="0" applyFont="1" applyFill="1" applyBorder="1" applyAlignment="1">
      <alignment horizontal="center" vertical="center"/>
    </xf>
    <xf numFmtId="0" fontId="11" fillId="2" borderId="2" xfId="0" applyFont="1" applyFill="1" applyBorder="1"/>
    <xf numFmtId="0" fontId="0" fillId="2" borderId="1" xfId="0" applyFill="1" applyBorder="1" applyAlignment="1">
      <alignment horizontal="center" vertical="center"/>
    </xf>
    <xf numFmtId="0" fontId="0" fillId="2" borderId="2" xfId="0" applyFont="1" applyFill="1" applyBorder="1"/>
    <xf numFmtId="0" fontId="0" fillId="2" borderId="2" xfId="0" applyFill="1" applyBorder="1"/>
    <xf numFmtId="0" fontId="0" fillId="2" borderId="1" xfId="0" applyFont="1" applyFill="1" applyBorder="1" applyAlignment="1">
      <alignment horizontal="center" vertical="center"/>
    </xf>
    <xf numFmtId="0" fontId="0" fillId="2" borderId="1" xfId="0" applyFill="1" applyBorder="1" applyAlignment="1">
      <alignment wrapText="1"/>
    </xf>
    <xf numFmtId="0" fontId="0" fillId="2" borderId="1" xfId="0" applyFont="1" applyFill="1" applyBorder="1" applyAlignment="1">
      <alignment wrapText="1"/>
    </xf>
    <xf numFmtId="0" fontId="0" fillId="2" borderId="3" xfId="0" applyFill="1" applyBorder="1"/>
    <xf numFmtId="0" fontId="0" fillId="2" borderId="3" xfId="0" applyFont="1" applyFill="1" applyBorder="1" applyAlignment="1">
      <alignment horizontal="center" vertical="center"/>
    </xf>
    <xf numFmtId="0" fontId="0" fillId="2" borderId="4" xfId="0" applyFont="1" applyFill="1" applyBorder="1"/>
    <xf numFmtId="0" fontId="0" fillId="0" borderId="0" xfId="0" applyAlignment="1">
      <alignment horizontal="center" vertical="center"/>
    </xf>
    <xf numFmtId="0" fontId="0" fillId="0" borderId="0" xfId="0" applyFill="1" applyBorder="1" applyAlignment="1">
      <alignment horizontal="center" vertical="center"/>
    </xf>
    <xf numFmtId="0" fontId="0" fillId="0" borderId="0" xfId="0" applyFill="1" applyBorder="1"/>
    <xf numFmtId="0" fontId="0" fillId="0" borderId="0" xfId="0" applyFill="1" applyBorder="1" applyAlignment="1">
      <alignment horizontal="center" vertical="center" wrapText="1"/>
    </xf>
    <xf numFmtId="0" fontId="0" fillId="0" borderId="0" xfId="0" applyAlignment="1">
      <alignment horizontal="right" vertical="center"/>
    </xf>
    <xf numFmtId="0" fontId="12" fillId="0" borderId="0" xfId="0" applyFont="1" applyAlignment="1">
      <alignment vertical="center"/>
    </xf>
    <xf numFmtId="0" fontId="13" fillId="0" borderId="0" xfId="0" applyFont="1" applyAlignment="1">
      <alignment vertical="center" wrapText="1"/>
    </xf>
    <xf numFmtId="0" fontId="1" fillId="0" borderId="1" xfId="2" applyFont="1" applyFill="1" applyBorder="1" applyAlignment="1" applyProtection="1">
      <alignment horizontal="center" vertical="center"/>
    </xf>
    <xf numFmtId="0" fontId="2" fillId="0" borderId="1" xfId="2"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3" borderId="1" xfId="2" applyFont="1" applyFill="1" applyBorder="1" applyAlignment="1" applyProtection="1">
      <alignment horizontal="center" vertical="center"/>
    </xf>
    <xf numFmtId="0" fontId="2" fillId="3" borderId="1" xfId="2" applyFont="1" applyFill="1" applyBorder="1" applyAlignment="1" applyProtection="1">
      <alignment horizontal="left" vertical="center" wrapText="1"/>
    </xf>
    <xf numFmtId="0" fontId="1" fillId="0" borderId="0" xfId="0" applyFont="1" applyProtection="1">
      <protection locked="0"/>
    </xf>
    <xf numFmtId="0" fontId="2" fillId="0" borderId="0" xfId="0" applyFont="1" applyAlignment="1" applyProtection="1">
      <alignment vertical="center"/>
    </xf>
    <xf numFmtId="0" fontId="1" fillId="0" borderId="0" xfId="0" applyFont="1" applyProtection="1"/>
    <xf numFmtId="0" fontId="1" fillId="0" borderId="0" xfId="0" applyFont="1" applyAlignment="1" applyProtection="1">
      <alignment horizontal="left" vertical="top" wrapText="1"/>
    </xf>
    <xf numFmtId="0" fontId="1" fillId="0" borderId="0" xfId="0" applyFont="1" applyAlignment="1" applyProtection="1">
      <alignment horizontal="left" vertical="top"/>
    </xf>
    <xf numFmtId="0" fontId="1" fillId="0" borderId="1" xfId="0" applyFont="1" applyBorder="1" applyProtection="1"/>
    <xf numFmtId="0" fontId="2" fillId="0" borderId="0" xfId="0" applyFont="1" applyProtection="1"/>
    <xf numFmtId="0" fontId="1" fillId="0" borderId="1" xfId="0" applyFont="1" applyFill="1" applyBorder="1" applyAlignment="1" applyProtection="1">
      <alignment horizontal="left" vertical="center"/>
    </xf>
    <xf numFmtId="0" fontId="1" fillId="0" borderId="1" xfId="0" applyFont="1" applyFill="1" applyBorder="1" applyAlignment="1" applyProtection="1">
      <alignment horizontal="left" vertical="center" wrapText="1"/>
    </xf>
    <xf numFmtId="0" fontId="2" fillId="0" borderId="0" xfId="0" applyFont="1" applyAlignment="1" applyProtection="1">
      <alignment vertical="top"/>
    </xf>
    <xf numFmtId="0" fontId="1" fillId="0" borderId="1" xfId="0" applyFont="1" applyFill="1" applyBorder="1" applyAlignment="1" applyProtection="1">
      <alignment vertical="center"/>
    </xf>
    <xf numFmtId="0" fontId="1" fillId="0" borderId="0" xfId="0" applyFont="1" applyAlignment="1" applyProtection="1">
      <alignment horizontal="right"/>
      <protection locked="0"/>
    </xf>
    <xf numFmtId="0" fontId="1" fillId="0" borderId="0" xfId="0" applyFont="1" applyFill="1" applyProtection="1">
      <protection locked="0"/>
    </xf>
    <xf numFmtId="0" fontId="2" fillId="0" borderId="0" xfId="0" applyFont="1" applyAlignment="1" applyProtection="1">
      <protection locked="0"/>
    </xf>
    <xf numFmtId="0" fontId="1" fillId="0" borderId="2"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1" fillId="0" borderId="0" xfId="0" applyFont="1" applyBorder="1" applyAlignment="1" applyProtection="1">
      <alignment horizontal="right" vertical="center"/>
      <protection locked="0"/>
    </xf>
    <xf numFmtId="0" fontId="1" fillId="0" borderId="0" xfId="0" applyFont="1" applyBorder="1" applyProtection="1">
      <protection locked="0"/>
    </xf>
    <xf numFmtId="0" fontId="1" fillId="0" borderId="0" xfId="0" applyFont="1" applyBorder="1" applyAlignment="1" applyProtection="1">
      <alignment vertical="center"/>
      <protection locked="0"/>
    </xf>
    <xf numFmtId="0" fontId="1" fillId="0" borderId="0" xfId="0" applyFont="1" applyFill="1" applyBorder="1" applyProtection="1">
      <protection locked="0"/>
    </xf>
    <xf numFmtId="0" fontId="2" fillId="0" borderId="5" xfId="0" applyFont="1" applyBorder="1" applyAlignment="1" applyProtection="1">
      <alignment vertical="center"/>
      <protection locked="0"/>
    </xf>
    <xf numFmtId="0" fontId="1" fillId="0" borderId="0" xfId="0" applyFont="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2" fontId="1" fillId="0" borderId="1" xfId="0" applyNumberFormat="1" applyFont="1" applyFill="1" applyBorder="1" applyAlignment="1" applyProtection="1">
      <alignment horizontal="center" vertical="center"/>
      <protection locked="0"/>
    </xf>
    <xf numFmtId="2" fontId="2" fillId="3" borderId="1" xfId="0" applyNumberFormat="1" applyFont="1" applyFill="1" applyBorder="1" applyAlignment="1" applyProtection="1">
      <alignment horizontal="center" vertical="center"/>
      <protection locked="0"/>
    </xf>
    <xf numFmtId="2" fontId="2" fillId="3" borderId="2" xfId="0" applyNumberFormat="1" applyFont="1" applyFill="1" applyBorder="1" applyAlignment="1" applyProtection="1">
      <alignment horizontal="center" vertical="center"/>
      <protection locked="0"/>
    </xf>
    <xf numFmtId="2" fontId="1" fillId="0" borderId="2" xfId="0" applyNumberFormat="1" applyFont="1" applyFill="1" applyBorder="1" applyAlignment="1" applyProtection="1">
      <alignment horizontal="center" vertical="center"/>
      <protection locked="0"/>
    </xf>
    <xf numFmtId="0" fontId="1" fillId="0" borderId="0" xfId="0" applyFont="1" applyAlignment="1" applyProtection="1">
      <alignment horizontal="center"/>
      <protection locked="0"/>
    </xf>
    <xf numFmtId="0" fontId="2" fillId="0" borderId="0" xfId="0" applyFont="1" applyAlignment="1" applyProtection="1">
      <alignment horizontal="center"/>
      <protection locked="0"/>
    </xf>
    <xf numFmtId="0" fontId="14" fillId="0" borderId="0" xfId="0" applyFont="1" applyProtection="1">
      <protection locked="0"/>
    </xf>
    <xf numFmtId="0" fontId="14" fillId="0" borderId="0" xfId="0" applyFont="1" applyAlignment="1" applyProtection="1">
      <alignment horizontal="center" vertical="center"/>
      <protection locked="0"/>
    </xf>
    <xf numFmtId="0" fontId="14" fillId="0" borderId="0" xfId="0" applyFont="1" applyFill="1" applyBorder="1" applyProtection="1">
      <protection locked="0"/>
    </xf>
    <xf numFmtId="0" fontId="15" fillId="0" borderId="0" xfId="0" applyFont="1" applyFill="1" applyAlignment="1" applyProtection="1">
      <alignment horizontal="center"/>
      <protection locked="0"/>
    </xf>
    <xf numFmtId="0" fontId="14" fillId="0" borderId="0" xfId="0" applyFont="1" applyBorder="1" applyProtection="1">
      <protection locked="0"/>
    </xf>
    <xf numFmtId="2" fontId="14" fillId="0" borderId="0" xfId="0" applyNumberFormat="1" applyFont="1" applyFill="1" applyBorder="1" applyAlignment="1" applyProtection="1">
      <alignment horizontal="center" vertical="center"/>
      <protection locked="0"/>
    </xf>
    <xf numFmtId="0" fontId="1" fillId="0" borderId="0" xfId="0" applyFont="1" applyFill="1" applyAlignment="1" applyProtection="1">
      <alignment vertical="center" wrapText="1"/>
      <protection locked="0"/>
    </xf>
    <xf numFmtId="0" fontId="1" fillId="0" borderId="0" xfId="0" applyFont="1" applyFill="1" applyAlignment="1" applyProtection="1">
      <alignment horizontal="right" vertical="center" wrapText="1"/>
      <protection locked="0"/>
    </xf>
    <xf numFmtId="0" fontId="1" fillId="0" borderId="0" xfId="0" applyFont="1" applyFill="1" applyAlignment="1" applyProtection="1">
      <alignment horizontal="right" vertical="center"/>
      <protection locked="0"/>
    </xf>
    <xf numFmtId="0" fontId="1" fillId="0" borderId="0" xfId="0" applyFont="1" applyFill="1" applyAlignment="1" applyProtection="1">
      <alignment horizontal="right"/>
      <protection locked="0"/>
    </xf>
    <xf numFmtId="0" fontId="14" fillId="0" borderId="0" xfId="0" applyFont="1" applyAlignment="1" applyProtection="1">
      <alignment horizontal="right" vertical="center"/>
      <protection locked="0"/>
    </xf>
    <xf numFmtId="10" fontId="14" fillId="0" borderId="0" xfId="0" applyNumberFormat="1" applyFont="1" applyAlignment="1" applyProtection="1">
      <alignment horizontal="center" vertical="center"/>
      <protection locked="0"/>
    </xf>
    <xf numFmtId="0" fontId="14" fillId="0" borderId="0" xfId="0" applyFont="1" applyFill="1" applyBorder="1" applyAlignment="1" applyProtection="1">
      <alignment horizontal="right" vertical="center"/>
      <protection locked="0"/>
    </xf>
    <xf numFmtId="2" fontId="14" fillId="0" borderId="0" xfId="0" applyNumberFormat="1" applyFont="1" applyAlignment="1" applyProtection="1">
      <alignment horizontal="center" vertical="center"/>
      <protection locked="0"/>
    </xf>
    <xf numFmtId="0" fontId="2" fillId="0" borderId="5" xfId="0" applyFont="1" applyBorder="1" applyAlignment="1" applyProtection="1">
      <protection locked="0"/>
    </xf>
    <xf numFmtId="2" fontId="2" fillId="3" borderId="6" xfId="0" applyNumberFormat="1" applyFont="1" applyFill="1" applyBorder="1" applyAlignment="1" applyProtection="1">
      <alignment horizontal="center" vertical="center"/>
      <protection locked="0"/>
    </xf>
    <xf numFmtId="0" fontId="2" fillId="3" borderId="1" xfId="0" applyFont="1" applyFill="1" applyBorder="1" applyAlignment="1" applyProtection="1">
      <alignment horizontal="left" vertical="center"/>
      <protection locked="0"/>
    </xf>
    <xf numFmtId="0" fontId="2" fillId="3" borderId="1" xfId="0" applyFont="1" applyFill="1" applyBorder="1" applyAlignment="1" applyProtection="1">
      <alignment vertical="center"/>
      <protection locked="0"/>
    </xf>
    <xf numFmtId="0" fontId="1" fillId="0" borderId="1" xfId="0" applyFont="1" applyFill="1" applyBorder="1" applyAlignment="1" applyProtection="1">
      <protection locked="0"/>
    </xf>
    <xf numFmtId="2" fontId="1" fillId="3"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protection locked="0"/>
    </xf>
    <xf numFmtId="0" fontId="1" fillId="4" borderId="1" xfId="0" applyFont="1" applyFill="1" applyBorder="1" applyAlignment="1" applyProtection="1">
      <alignment horizontal="center"/>
      <protection locked="0"/>
    </xf>
    <xf numFmtId="0" fontId="1" fillId="4" borderId="1" xfId="0" applyFont="1" applyFill="1" applyBorder="1" applyAlignment="1" applyProtection="1">
      <protection locked="0"/>
    </xf>
    <xf numFmtId="0" fontId="1" fillId="4" borderId="1" xfId="0" applyFont="1" applyFill="1" applyBorder="1" applyAlignment="1" applyProtection="1">
      <alignment horizontal="center" vertical="center"/>
      <protection locked="0"/>
    </xf>
    <xf numFmtId="2" fontId="1" fillId="4" borderId="1" xfId="0" applyNumberFormat="1"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2" xfId="0" applyFont="1" applyFill="1" applyBorder="1" applyAlignment="1" applyProtection="1">
      <alignment vertical="center"/>
      <protection locked="0"/>
    </xf>
    <xf numFmtId="0" fontId="1" fillId="4" borderId="2" xfId="0" applyFont="1" applyFill="1" applyBorder="1" applyAlignment="1" applyProtection="1">
      <alignment horizontal="center" vertical="center"/>
      <protection locked="0"/>
    </xf>
    <xf numFmtId="0" fontId="2" fillId="3" borderId="2" xfId="0" applyFont="1" applyFill="1" applyBorder="1" applyAlignment="1" applyProtection="1">
      <alignment horizontal="left" vertical="center"/>
      <protection locked="0"/>
    </xf>
    <xf numFmtId="0" fontId="1" fillId="4" borderId="1" xfId="0" applyFont="1" applyFill="1" applyBorder="1" applyAlignment="1" applyProtection="1">
      <alignment vertical="center"/>
      <protection locked="0"/>
    </xf>
    <xf numFmtId="0" fontId="2" fillId="4" borderId="2" xfId="0" applyFont="1" applyFill="1" applyBorder="1" applyAlignment="1" applyProtection="1">
      <alignment horizontal="left" vertical="center"/>
      <protection locked="0"/>
    </xf>
    <xf numFmtId="0" fontId="1" fillId="0" borderId="1" xfId="0" applyFont="1" applyFill="1" applyBorder="1" applyAlignment="1" applyProtection="1">
      <alignment vertical="center"/>
      <protection locked="0"/>
    </xf>
    <xf numFmtId="0" fontId="2"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horizontal="left" vertical="center"/>
      <protection locked="0"/>
    </xf>
    <xf numFmtId="0" fontId="16" fillId="3" borderId="0" xfId="0" applyFont="1" applyFill="1"/>
    <xf numFmtId="0" fontId="1" fillId="0" borderId="1" xfId="0" applyFont="1" applyFill="1" applyBorder="1" applyAlignment="1" applyProtection="1">
      <alignment horizontal="center" vertical="center"/>
    </xf>
    <xf numFmtId="0" fontId="1" fillId="5" borderId="1" xfId="0" applyFont="1" applyFill="1" applyBorder="1" applyProtection="1"/>
    <xf numFmtId="0" fontId="17" fillId="0" borderId="0" xfId="0" applyFont="1" applyAlignment="1">
      <alignment horizontal="right" vertical="center" readingOrder="1"/>
    </xf>
    <xf numFmtId="0" fontId="1" fillId="0" borderId="0" xfId="0" applyFont="1" applyAlignment="1" applyProtection="1">
      <alignment vertical="top"/>
      <protection locked="0"/>
    </xf>
    <xf numFmtId="0" fontId="2" fillId="3" borderId="1" xfId="0" applyFont="1" applyFill="1" applyBorder="1" applyAlignment="1" applyProtection="1">
      <alignment horizontal="center" vertical="top"/>
      <protection locked="0"/>
    </xf>
    <xf numFmtId="0" fontId="2" fillId="3" borderId="1" xfId="0" applyFont="1" applyFill="1" applyBorder="1" applyAlignment="1" applyProtection="1">
      <alignment horizontal="center" vertical="top" wrapText="1"/>
      <protection locked="0"/>
    </xf>
    <xf numFmtId="2" fontId="2" fillId="3" borderId="1" xfId="0" applyNumberFormat="1" applyFont="1" applyFill="1" applyBorder="1" applyAlignment="1" applyProtection="1">
      <alignment horizontal="center" vertical="top" wrapText="1"/>
      <protection locked="0"/>
    </xf>
    <xf numFmtId="0" fontId="14" fillId="0" borderId="0" xfId="0" applyFont="1" applyAlignment="1" applyProtection="1">
      <alignment vertical="top"/>
      <protection locked="0"/>
    </xf>
    <xf numFmtId="0" fontId="14" fillId="0" borderId="0" xfId="0" applyFont="1" applyFill="1" applyBorder="1" applyAlignment="1" applyProtection="1">
      <alignment vertical="top"/>
      <protection locked="0"/>
    </xf>
    <xf numFmtId="0" fontId="1" fillId="0" borderId="0" xfId="0" applyFont="1" applyFill="1" applyBorder="1" applyAlignment="1" applyProtection="1">
      <alignment vertical="top"/>
      <protection locked="0"/>
    </xf>
    <xf numFmtId="0" fontId="14" fillId="0" borderId="0" xfId="0" applyFont="1" applyFill="1" applyBorder="1" applyAlignment="1" applyProtection="1">
      <alignment horizontal="right" vertical="top"/>
      <protection locked="0"/>
    </xf>
    <xf numFmtId="2" fontId="14" fillId="0" borderId="0" xfId="0" applyNumberFormat="1" applyFont="1" applyAlignment="1" applyProtection="1">
      <alignment horizontal="center" vertical="top"/>
      <protection locked="0"/>
    </xf>
    <xf numFmtId="0" fontId="2" fillId="0" borderId="1" xfId="0" applyFont="1" applyFill="1" applyBorder="1" applyAlignment="1" applyProtection="1">
      <alignment vertical="center"/>
      <protection locked="0"/>
    </xf>
    <xf numFmtId="0" fontId="2" fillId="0" borderId="1" xfId="0" applyFont="1" applyFill="1" applyBorder="1" applyAlignment="1" applyProtection="1">
      <alignment horizontal="center" vertical="center"/>
      <protection locked="0"/>
    </xf>
    <xf numFmtId="2" fontId="2" fillId="0" borderId="1" xfId="0" applyNumberFormat="1" applyFont="1" applyFill="1" applyBorder="1" applyAlignment="1" applyProtection="1">
      <alignment horizontal="center" vertical="center"/>
      <protection locked="0"/>
    </xf>
    <xf numFmtId="0" fontId="9" fillId="0" borderId="0" xfId="1" applyBorder="1" applyAlignment="1" applyProtection="1">
      <alignment horizontal="right" vertical="center"/>
      <protection locked="0"/>
    </xf>
    <xf numFmtId="0" fontId="2" fillId="0" borderId="0" xfId="0" applyFont="1" applyFill="1" applyBorder="1" applyAlignment="1" applyProtection="1">
      <alignment horizontal="center"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left" vertical="center" wrapText="1"/>
    </xf>
    <xf numFmtId="0" fontId="18" fillId="0" borderId="0" xfId="0" applyFont="1" applyFill="1" applyAlignment="1">
      <alignment horizontal="right" vertical="center" readingOrder="1"/>
    </xf>
    <xf numFmtId="0" fontId="1" fillId="3" borderId="1" xfId="0" applyFont="1" applyFill="1" applyBorder="1" applyAlignment="1" applyProtection="1">
      <alignment horizontal="right" vertical="center"/>
    </xf>
    <xf numFmtId="1" fontId="1" fillId="0" borderId="1" xfId="0" applyNumberFormat="1" applyFont="1" applyFill="1" applyBorder="1" applyAlignment="1" applyProtection="1">
      <alignment horizontal="center" vertical="center"/>
      <protection locked="0"/>
    </xf>
    <xf numFmtId="0" fontId="16" fillId="0" borderId="0" xfId="0" applyFont="1" applyAlignment="1">
      <alignment horizontal="center"/>
    </xf>
    <xf numFmtId="0" fontId="2" fillId="0" borderId="7" xfId="0" applyFont="1" applyBorder="1" applyAlignment="1" applyProtection="1">
      <alignment horizontal="center"/>
      <protection locked="0"/>
    </xf>
    <xf numFmtId="0" fontId="1" fillId="3" borderId="2" xfId="0" applyFont="1" applyFill="1" applyBorder="1" applyAlignment="1" applyProtection="1">
      <alignment horizontal="right" vertical="center"/>
    </xf>
    <xf numFmtId="0" fontId="1" fillId="3" borderId="7" xfId="0" applyFont="1" applyFill="1" applyBorder="1" applyAlignment="1" applyProtection="1">
      <alignment horizontal="right" vertical="center"/>
    </xf>
    <xf numFmtId="0" fontId="1" fillId="0" borderId="2"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protection locked="0"/>
    </xf>
    <xf numFmtId="0" fontId="1" fillId="0" borderId="8" xfId="0" applyFont="1" applyFill="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3" borderId="1" xfId="0" applyFont="1" applyFill="1" applyBorder="1" applyAlignment="1" applyProtection="1">
      <alignment horizontal="center" vertical="top"/>
      <protection locked="0"/>
    </xf>
    <xf numFmtId="0" fontId="1" fillId="0" borderId="1" xfId="0" applyFont="1" applyFill="1" applyBorder="1" applyAlignment="1" applyProtection="1">
      <alignment horizontal="center" vertical="center"/>
      <protection locked="0"/>
    </xf>
    <xf numFmtId="0" fontId="1" fillId="3" borderId="8" xfId="0" applyFont="1" applyFill="1" applyBorder="1" applyAlignment="1" applyProtection="1">
      <alignment horizontal="right" vertical="center"/>
    </xf>
    <xf numFmtId="1" fontId="1" fillId="0" borderId="2" xfId="0" applyNumberFormat="1" applyFont="1" applyFill="1" applyBorder="1" applyAlignment="1" applyProtection="1">
      <alignment horizontal="center" vertical="center"/>
      <protection locked="0"/>
    </xf>
    <xf numFmtId="1" fontId="1" fillId="0" borderId="7" xfId="0" applyNumberFormat="1" applyFont="1" applyFill="1" applyBorder="1" applyAlignment="1" applyProtection="1">
      <alignment horizontal="center" vertical="center"/>
      <protection locked="0"/>
    </xf>
    <xf numFmtId="1" fontId="1" fillId="0" borderId="8" xfId="0" applyNumberFormat="1" applyFont="1" applyFill="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2" fillId="0" borderId="0" xfId="0" applyFont="1" applyAlignment="1">
      <alignment vertical="center"/>
    </xf>
    <xf numFmtId="0" fontId="15" fillId="0" borderId="0" xfId="0" applyFont="1" applyAlignment="1" applyProtection="1">
      <alignment horizontal="center" vertical="top" wrapText="1"/>
    </xf>
    <xf numFmtId="0" fontId="2" fillId="0" borderId="0" xfId="0" applyFont="1" applyAlignment="1" applyProtection="1">
      <alignment horizontal="center" vertical="center"/>
    </xf>
    <xf numFmtId="0" fontId="8" fillId="0" borderId="0" xfId="0" applyFont="1" applyAlignment="1" applyProtection="1">
      <alignment horizontal="left" vertical="top" wrapText="1"/>
    </xf>
    <xf numFmtId="0" fontId="1" fillId="0" borderId="0" xfId="0" applyFont="1" applyAlignment="1" applyProtection="1">
      <alignment horizontal="left" vertical="top" wrapText="1"/>
    </xf>
    <xf numFmtId="0" fontId="6" fillId="0" borderId="0" xfId="2" applyFont="1" applyAlignment="1" applyProtection="1">
      <alignment horizontal="center" vertical="center" wrapText="1"/>
    </xf>
  </cellXfs>
  <cellStyles count="3">
    <cellStyle name="Explanatory Text" xfId="1" builtinId="5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1339850</xdr:colOff>
      <xdr:row>3</xdr:row>
      <xdr:rowOff>133350</xdr:rowOff>
    </xdr:to>
    <xdr:pic>
      <xdr:nvPicPr>
        <xdr:cNvPr id="2112" name="Picture 1">
          <a:extLst>
            <a:ext uri="{FF2B5EF4-FFF2-40B4-BE49-F238E27FC236}">
              <a16:creationId xmlns:a16="http://schemas.microsoft.com/office/drawing/2014/main" id="{7540D69A-EF98-85C5-2F3E-AAC7583EF9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860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EE78-657F-484B-8B3E-C671A0709AC7}">
  <sheetPr codeName="Sheet3">
    <pageSetUpPr fitToPage="1"/>
  </sheetPr>
  <dimension ref="A1:AA217"/>
  <sheetViews>
    <sheetView tabSelected="1" zoomScale="85" zoomScaleNormal="85" zoomScaleSheetLayoutView="100" workbookViewId="0">
      <selection activeCell="C47" sqref="C47"/>
    </sheetView>
  </sheetViews>
  <sheetFormatPr defaultColWidth="9.08984375" defaultRowHeight="15.5" x14ac:dyDescent="0.35"/>
  <cols>
    <col min="1" max="1" width="8.08984375" style="29" customWidth="1"/>
    <col min="2" max="2" width="5.453125" style="57" customWidth="1"/>
    <col min="3" max="3" width="54.453125" style="29" customWidth="1"/>
    <col min="4" max="4" width="19.453125" style="29" bestFit="1" customWidth="1"/>
    <col min="5" max="5" width="15.6328125" style="29" customWidth="1"/>
    <col min="6" max="6" width="19.08984375" style="29" customWidth="1"/>
    <col min="7" max="7" width="17.90625" style="29" customWidth="1"/>
    <col min="8" max="8" width="10.54296875" style="59" customWidth="1"/>
    <col min="9" max="24" width="9.08984375" style="29"/>
    <col min="25" max="25" width="53.453125" style="69" hidden="1" customWidth="1"/>
    <col min="26" max="26" width="1.453125" style="59" hidden="1" customWidth="1"/>
    <col min="27" max="27" width="25.08984375" style="60" hidden="1" customWidth="1"/>
    <col min="28" max="16384" width="9.08984375" style="29"/>
  </cols>
  <sheetData>
    <row r="1" spans="1:27" ht="17.25" customHeight="1" x14ac:dyDescent="0.35">
      <c r="C1" s="40"/>
      <c r="E1" s="65"/>
      <c r="F1" s="65"/>
      <c r="G1" s="96"/>
    </row>
    <row r="2" spans="1:27" x14ac:dyDescent="0.35">
      <c r="E2" s="65"/>
      <c r="F2" s="65"/>
      <c r="G2" s="96"/>
    </row>
    <row r="3" spans="1:27" x14ac:dyDescent="0.35">
      <c r="E3" s="66"/>
      <c r="F3" s="65"/>
      <c r="G3" s="113"/>
      <c r="AA3" s="70"/>
    </row>
    <row r="4" spans="1:27" x14ac:dyDescent="0.35">
      <c r="C4" s="40"/>
      <c r="D4" s="40"/>
      <c r="E4" s="68"/>
      <c r="F4" s="41"/>
      <c r="G4" s="67"/>
      <c r="AA4" s="70"/>
    </row>
    <row r="5" spans="1:27" x14ac:dyDescent="0.35">
      <c r="AA5" s="70"/>
    </row>
    <row r="6" spans="1:27" ht="15" customHeight="1" x14ac:dyDescent="0.35">
      <c r="B6" s="116" t="s">
        <v>522</v>
      </c>
      <c r="C6" s="116"/>
      <c r="D6" s="116"/>
      <c r="E6" s="116"/>
      <c r="F6" s="116"/>
      <c r="G6" s="116"/>
      <c r="AA6" s="70"/>
    </row>
    <row r="7" spans="1:27" ht="15" customHeight="1" x14ac:dyDescent="0.35">
      <c r="A7" s="41"/>
      <c r="B7" s="58"/>
      <c r="C7" s="42"/>
      <c r="D7" s="42"/>
      <c r="E7" s="42"/>
      <c r="F7" s="42"/>
      <c r="G7" s="42"/>
      <c r="AA7" s="70"/>
    </row>
    <row r="8" spans="1:27" ht="15" customHeight="1" x14ac:dyDescent="0.35">
      <c r="A8" s="41"/>
      <c r="B8" s="118" t="s">
        <v>395</v>
      </c>
      <c r="C8" s="119"/>
      <c r="D8" s="119"/>
      <c r="E8" s="120"/>
      <c r="F8" s="121"/>
      <c r="G8" s="122"/>
      <c r="AA8" s="70"/>
    </row>
    <row r="9" spans="1:27" ht="15" customHeight="1" x14ac:dyDescent="0.35">
      <c r="A9" s="41"/>
      <c r="B9" s="117"/>
      <c r="C9" s="117"/>
      <c r="D9" s="117"/>
      <c r="E9" s="117"/>
      <c r="F9" s="117"/>
      <c r="G9" s="117"/>
      <c r="AA9" s="70"/>
    </row>
    <row r="10" spans="1:27" ht="15" customHeight="1" x14ac:dyDescent="0.35">
      <c r="B10" s="123"/>
      <c r="C10" s="123"/>
      <c r="D10" s="123"/>
      <c r="E10" s="123"/>
      <c r="F10" s="123"/>
      <c r="G10" s="123"/>
      <c r="Y10" s="69" t="s">
        <v>5</v>
      </c>
      <c r="AA10" s="60" t="e">
        <f>IF(#REF!="","",#REF!)</f>
        <v>#REF!</v>
      </c>
    </row>
    <row r="11" spans="1:27" ht="15" customHeight="1" x14ac:dyDescent="0.35">
      <c r="B11" s="114" t="s">
        <v>419</v>
      </c>
      <c r="C11" s="114"/>
      <c r="D11" s="114"/>
      <c r="E11" s="115"/>
      <c r="F11" s="115"/>
      <c r="G11" s="115"/>
      <c r="Y11" s="69" t="s">
        <v>6</v>
      </c>
      <c r="AA11" s="60" t="e">
        <f>IF(#REF!="","",#REF!)</f>
        <v>#REF!</v>
      </c>
    </row>
    <row r="12" spans="1:27" ht="15" customHeight="1" x14ac:dyDescent="0.35">
      <c r="B12" s="114" t="s">
        <v>3</v>
      </c>
      <c r="C12" s="114"/>
      <c r="D12" s="114"/>
      <c r="E12" s="125"/>
      <c r="F12" s="125"/>
      <c r="G12" s="125"/>
      <c r="Y12" s="69" t="s">
        <v>4</v>
      </c>
      <c r="AA12" s="60" t="str">
        <f>IF(E11="","",E11)</f>
        <v/>
      </c>
    </row>
    <row r="13" spans="1:27" x14ac:dyDescent="0.35">
      <c r="B13" s="114" t="s">
        <v>2</v>
      </c>
      <c r="C13" s="114"/>
      <c r="D13" s="114"/>
      <c r="E13" s="115"/>
      <c r="F13" s="115"/>
      <c r="G13" s="115"/>
      <c r="Y13" s="69" t="s">
        <v>3</v>
      </c>
      <c r="AA13" s="60" t="str">
        <f>IF(E12="","",E12)</f>
        <v/>
      </c>
    </row>
    <row r="14" spans="1:27" x14ac:dyDescent="0.35">
      <c r="B14" s="130"/>
      <c r="C14" s="130"/>
      <c r="D14" s="130"/>
      <c r="E14" s="130"/>
      <c r="F14" s="130"/>
      <c r="G14" s="130"/>
      <c r="Y14" s="69" t="s">
        <v>2</v>
      </c>
      <c r="AA14" s="60" t="str">
        <f>IF(E13="","",E13)</f>
        <v/>
      </c>
    </row>
    <row r="15" spans="1:27" x14ac:dyDescent="0.35">
      <c r="B15" s="118" t="s">
        <v>452</v>
      </c>
      <c r="C15" s="119"/>
      <c r="D15" s="126"/>
      <c r="E15" s="127"/>
      <c r="F15" s="128"/>
      <c r="G15" s="129"/>
      <c r="Y15" s="69" t="s">
        <v>449</v>
      </c>
      <c r="AA15" s="60" t="str">
        <f>IF(E15="","",E15)</f>
        <v/>
      </c>
    </row>
    <row r="16" spans="1:27" ht="110.25" customHeight="1" x14ac:dyDescent="0.35">
      <c r="B16" s="114" t="s">
        <v>453</v>
      </c>
      <c r="C16" s="114"/>
      <c r="D16" s="114"/>
      <c r="E16" s="115"/>
      <c r="F16" s="115"/>
      <c r="G16" s="115"/>
      <c r="Y16" s="69" t="s">
        <v>450</v>
      </c>
      <c r="AA16" s="60" t="str">
        <f>IF(E16="","",E16)</f>
        <v/>
      </c>
    </row>
    <row r="18" spans="1:27" s="48" customFormat="1" ht="15" customHeight="1" x14ac:dyDescent="0.35">
      <c r="A18" s="46"/>
      <c r="B18" s="57"/>
      <c r="C18" s="47"/>
      <c r="E18" s="47"/>
      <c r="F18" s="45" t="s">
        <v>391</v>
      </c>
      <c r="G18" s="54">
        <f>SUM(G22,G51,G72,G89,G114,G143,G168,G197)</f>
        <v>0</v>
      </c>
      <c r="H18" s="59"/>
      <c r="Y18" s="71" t="s">
        <v>392</v>
      </c>
      <c r="Z18" s="61"/>
      <c r="AA18" s="72">
        <f>G19</f>
        <v>0</v>
      </c>
    </row>
    <row r="19" spans="1:27" s="48" customFormat="1" ht="15" customHeight="1" x14ac:dyDescent="0.35">
      <c r="A19" s="46"/>
      <c r="B19" s="57"/>
      <c r="C19" s="47"/>
      <c r="E19" s="47"/>
      <c r="F19" s="45" t="s">
        <v>526</v>
      </c>
      <c r="G19" s="54">
        <f>SUM(G18*24%)</f>
        <v>0</v>
      </c>
      <c r="H19" s="59"/>
      <c r="Y19" s="71" t="s">
        <v>390</v>
      </c>
      <c r="Z19" s="61"/>
      <c r="AA19" s="72">
        <f>G20</f>
        <v>0</v>
      </c>
    </row>
    <row r="20" spans="1:27" s="48" customFormat="1" x14ac:dyDescent="0.35">
      <c r="A20" s="50"/>
      <c r="B20" s="73"/>
      <c r="C20" s="73"/>
      <c r="E20" s="49"/>
      <c r="F20" s="109" t="s">
        <v>390</v>
      </c>
      <c r="G20" s="74">
        <f>SUM(G18+G19)</f>
        <v>0</v>
      </c>
      <c r="H20" s="60"/>
      <c r="Y20" s="71"/>
      <c r="Z20" s="61"/>
      <c r="AA20" s="72"/>
    </row>
    <row r="21" spans="1:27" s="103" customFormat="1" ht="31" x14ac:dyDescent="0.25">
      <c r="A21" s="97"/>
      <c r="B21" s="124"/>
      <c r="C21" s="124"/>
      <c r="D21" s="98" t="s">
        <v>1</v>
      </c>
      <c r="E21" s="98" t="s">
        <v>0</v>
      </c>
      <c r="F21" s="99" t="s">
        <v>393</v>
      </c>
      <c r="G21" s="100" t="s">
        <v>394</v>
      </c>
      <c r="H21" s="101"/>
      <c r="Y21" s="104" t="str">
        <f>C22</f>
        <v xml:space="preserve">VÄLISRAJATISED </v>
      </c>
      <c r="Z21" s="102"/>
      <c r="AA21" s="105">
        <f>G22</f>
        <v>0</v>
      </c>
    </row>
    <row r="22" spans="1:27" s="48" customFormat="1" ht="15" customHeight="1" x14ac:dyDescent="0.35">
      <c r="A22" s="29"/>
      <c r="B22" s="51">
        <v>1</v>
      </c>
      <c r="C22" s="75" t="s">
        <v>454</v>
      </c>
      <c r="D22" s="76"/>
      <c r="E22" s="76"/>
      <c r="F22" s="76"/>
      <c r="G22" s="54">
        <f>SUM(G23,G27,G31,G35,G39,G43,G47)</f>
        <v>0</v>
      </c>
      <c r="H22" s="62"/>
      <c r="Y22" s="71" t="str">
        <f>C23</f>
        <v>Ettevalmistus ja lammutus</v>
      </c>
      <c r="Z22" s="61"/>
      <c r="AA22" s="72">
        <f>G23</f>
        <v>0</v>
      </c>
    </row>
    <row r="23" spans="1:27" s="48" customFormat="1" ht="15" customHeight="1" x14ac:dyDescent="0.35">
      <c r="A23" s="29"/>
      <c r="B23" s="51">
        <v>11</v>
      </c>
      <c r="C23" s="76" t="s">
        <v>348</v>
      </c>
      <c r="D23" s="76"/>
      <c r="E23" s="76"/>
      <c r="F23" s="76"/>
      <c r="G23" s="54">
        <f>SUM(G24:G26)</f>
        <v>0</v>
      </c>
      <c r="H23" s="59"/>
      <c r="Y23" s="71"/>
      <c r="Z23" s="61"/>
      <c r="AA23" s="72"/>
    </row>
    <row r="24" spans="1:27" s="48" customFormat="1" ht="15" customHeight="1" x14ac:dyDescent="0.35">
      <c r="A24" s="29"/>
      <c r="B24" s="44"/>
      <c r="C24" s="77"/>
      <c r="D24" s="44"/>
      <c r="E24" s="44"/>
      <c r="F24" s="53"/>
      <c r="G24" s="78">
        <f>ROUND(SUM(E24*F24),2)</f>
        <v>0</v>
      </c>
      <c r="H24" s="59"/>
      <c r="Y24" s="71"/>
      <c r="Z24" s="61"/>
      <c r="AA24" s="72"/>
    </row>
    <row r="25" spans="1:27" s="48" customFormat="1" ht="15" customHeight="1" x14ac:dyDescent="0.35">
      <c r="A25" s="29"/>
      <c r="B25" s="44"/>
      <c r="C25" s="77"/>
      <c r="D25" s="44"/>
      <c r="E25" s="44"/>
      <c r="F25" s="53"/>
      <c r="G25" s="78">
        <f>ROUND(SUM(E25*F25),2)</f>
        <v>0</v>
      </c>
      <c r="H25" s="59"/>
      <c r="Y25" s="71"/>
      <c r="Z25" s="61"/>
      <c r="AA25" s="72"/>
    </row>
    <row r="26" spans="1:27" s="48" customFormat="1" ht="15" customHeight="1" x14ac:dyDescent="0.35">
      <c r="A26" s="29"/>
      <c r="B26" s="44"/>
      <c r="C26" s="77"/>
      <c r="D26" s="44"/>
      <c r="E26" s="44"/>
      <c r="F26" s="53"/>
      <c r="G26" s="78">
        <f>ROUND(SUM(E26*F26),2)</f>
        <v>0</v>
      </c>
      <c r="H26" s="59"/>
      <c r="Y26" s="71" t="str">
        <f>C27</f>
        <v>Hoonealune süvend</v>
      </c>
      <c r="Z26" s="61"/>
      <c r="AA26" s="72">
        <f>G27</f>
        <v>0</v>
      </c>
    </row>
    <row r="27" spans="1:27" s="48" customFormat="1" ht="15" customHeight="1" x14ac:dyDescent="0.35">
      <c r="A27" s="29"/>
      <c r="B27" s="52">
        <v>12</v>
      </c>
      <c r="C27" s="76" t="s">
        <v>349</v>
      </c>
      <c r="D27" s="51"/>
      <c r="E27" s="51"/>
      <c r="F27" s="54"/>
      <c r="G27" s="54">
        <f>SUM(G28:G30)</f>
        <v>0</v>
      </c>
      <c r="H27" s="59"/>
      <c r="Y27" s="71"/>
      <c r="Z27" s="61"/>
      <c r="AA27" s="72"/>
    </row>
    <row r="28" spans="1:27" s="48" customFormat="1" ht="15" customHeight="1" x14ac:dyDescent="0.35">
      <c r="A28" s="29"/>
      <c r="B28" s="79"/>
      <c r="C28" s="77"/>
      <c r="D28" s="44"/>
      <c r="E28" s="44"/>
      <c r="F28" s="53"/>
      <c r="G28" s="78">
        <f>ROUND(SUM(E28*F28),2)</f>
        <v>0</v>
      </c>
      <c r="H28" s="59"/>
      <c r="Y28" s="71"/>
      <c r="Z28" s="61"/>
      <c r="AA28" s="72"/>
    </row>
    <row r="29" spans="1:27" s="48" customFormat="1" ht="15" customHeight="1" x14ac:dyDescent="0.35">
      <c r="A29" s="29"/>
      <c r="B29" s="79"/>
      <c r="C29" s="77"/>
      <c r="D29" s="44"/>
      <c r="E29" s="44"/>
      <c r="F29" s="53"/>
      <c r="G29" s="78">
        <f>ROUND(SUM(E29*F29),2)</f>
        <v>0</v>
      </c>
      <c r="H29" s="59"/>
      <c r="Y29" s="71"/>
      <c r="Z29" s="61"/>
      <c r="AA29" s="72"/>
    </row>
    <row r="30" spans="1:27" s="48" customFormat="1" ht="15" customHeight="1" x14ac:dyDescent="0.35">
      <c r="A30" s="29"/>
      <c r="B30" s="79"/>
      <c r="C30" s="77"/>
      <c r="D30" s="44"/>
      <c r="E30" s="44"/>
      <c r="F30" s="53"/>
      <c r="G30" s="78">
        <f>ROUND(SUM(E30*F30),2)</f>
        <v>0</v>
      </c>
      <c r="H30" s="59"/>
      <c r="Y30" s="71" t="str">
        <f>C31</f>
        <v>Hoonevälised ehitised</v>
      </c>
      <c r="Z30" s="61"/>
      <c r="AA30" s="72">
        <f>G31</f>
        <v>0</v>
      </c>
    </row>
    <row r="31" spans="1:27" s="48" customFormat="1" ht="15" customHeight="1" x14ac:dyDescent="0.35">
      <c r="A31" s="29"/>
      <c r="B31" s="52">
        <v>13</v>
      </c>
      <c r="C31" s="76" t="s">
        <v>350</v>
      </c>
      <c r="D31" s="51"/>
      <c r="E31" s="51"/>
      <c r="F31" s="54"/>
      <c r="G31" s="54">
        <f>SUM(G32:G34)</f>
        <v>0</v>
      </c>
      <c r="H31" s="59"/>
      <c r="Y31" s="71"/>
      <c r="Z31" s="61"/>
      <c r="AA31" s="72"/>
    </row>
    <row r="32" spans="1:27" s="48" customFormat="1" ht="15" customHeight="1" x14ac:dyDescent="0.35">
      <c r="A32" s="29"/>
      <c r="B32" s="79"/>
      <c r="C32" s="77"/>
      <c r="D32" s="44"/>
      <c r="E32" s="44"/>
      <c r="F32" s="53"/>
      <c r="G32" s="78">
        <f>ROUND(SUM(E32*F32),2)</f>
        <v>0</v>
      </c>
      <c r="H32" s="59"/>
      <c r="Y32" s="71"/>
      <c r="Z32" s="61"/>
      <c r="AA32" s="72"/>
    </row>
    <row r="33" spans="1:27" s="48" customFormat="1" ht="15" customHeight="1" x14ac:dyDescent="0.35">
      <c r="A33" s="29"/>
      <c r="B33" s="79"/>
      <c r="C33" s="77"/>
      <c r="D33" s="44"/>
      <c r="E33" s="44"/>
      <c r="F33" s="53"/>
      <c r="G33" s="78">
        <f>ROUND(SUM(E33*F33),2)</f>
        <v>0</v>
      </c>
      <c r="H33" s="59"/>
      <c r="Y33" s="71"/>
      <c r="Z33" s="61"/>
      <c r="AA33" s="72"/>
    </row>
    <row r="34" spans="1:27" s="48" customFormat="1" ht="15" customHeight="1" x14ac:dyDescent="0.35">
      <c r="A34" s="29"/>
      <c r="B34" s="79"/>
      <c r="C34" s="77"/>
      <c r="D34" s="44"/>
      <c r="E34" s="44"/>
      <c r="F34" s="53"/>
      <c r="G34" s="78">
        <f>ROUND(SUM(E34*F34),2)</f>
        <v>0</v>
      </c>
      <c r="H34" s="59"/>
      <c r="Y34" s="71" t="str">
        <f>C35</f>
        <v>Välisvõrgud</v>
      </c>
      <c r="Z34" s="61"/>
      <c r="AA34" s="72">
        <f>G35</f>
        <v>0</v>
      </c>
    </row>
    <row r="35" spans="1:27" s="48" customFormat="1" ht="15" customHeight="1" x14ac:dyDescent="0.35">
      <c r="A35" s="29"/>
      <c r="B35" s="52">
        <v>14</v>
      </c>
      <c r="C35" s="76" t="s">
        <v>351</v>
      </c>
      <c r="D35" s="51"/>
      <c r="E35" s="51"/>
      <c r="F35" s="54"/>
      <c r="G35" s="54">
        <f>SUM(G36:G38)</f>
        <v>0</v>
      </c>
      <c r="H35" s="59"/>
      <c r="Y35" s="71"/>
      <c r="Z35" s="61"/>
      <c r="AA35" s="72"/>
    </row>
    <row r="36" spans="1:27" s="48" customFormat="1" ht="15" customHeight="1" x14ac:dyDescent="0.35">
      <c r="A36" s="29"/>
      <c r="B36" s="79"/>
      <c r="C36" s="77"/>
      <c r="D36" s="44"/>
      <c r="E36" s="44"/>
      <c r="F36" s="53"/>
      <c r="G36" s="78">
        <f>ROUND(SUM(E36*F36),2)</f>
        <v>0</v>
      </c>
      <c r="H36" s="59"/>
      <c r="Y36" s="71"/>
      <c r="Z36" s="61"/>
      <c r="AA36" s="72"/>
    </row>
    <row r="37" spans="1:27" s="48" customFormat="1" ht="15" customHeight="1" x14ac:dyDescent="0.35">
      <c r="A37" s="29"/>
      <c r="B37" s="79"/>
      <c r="C37" s="77"/>
      <c r="D37" s="44"/>
      <c r="E37" s="44"/>
      <c r="F37" s="53"/>
      <c r="G37" s="78">
        <f>ROUND(SUM(E37*F37),2)</f>
        <v>0</v>
      </c>
      <c r="H37" s="59"/>
      <c r="Y37" s="71"/>
      <c r="Z37" s="61"/>
      <c r="AA37" s="72"/>
    </row>
    <row r="38" spans="1:27" s="48" customFormat="1" ht="15" customHeight="1" x14ac:dyDescent="0.35">
      <c r="A38" s="29"/>
      <c r="B38" s="79"/>
      <c r="C38" s="77"/>
      <c r="D38" s="44"/>
      <c r="E38" s="44"/>
      <c r="F38" s="53"/>
      <c r="G38" s="78">
        <f>ROUND(SUM(E38*F38),2)</f>
        <v>0</v>
      </c>
      <c r="H38" s="59"/>
      <c r="Y38" s="71" t="str">
        <f>C39</f>
        <v>Kaeved maa-alal</v>
      </c>
      <c r="Z38" s="61"/>
      <c r="AA38" s="72">
        <f>G39</f>
        <v>0</v>
      </c>
    </row>
    <row r="39" spans="1:27" s="48" customFormat="1" ht="15" customHeight="1" x14ac:dyDescent="0.35">
      <c r="A39" s="29"/>
      <c r="B39" s="52">
        <v>15</v>
      </c>
      <c r="C39" s="76" t="s">
        <v>352</v>
      </c>
      <c r="D39" s="51"/>
      <c r="E39" s="51"/>
      <c r="F39" s="54"/>
      <c r="G39" s="54">
        <f>SUM(G40:G42)</f>
        <v>0</v>
      </c>
      <c r="H39" s="59"/>
      <c r="Y39" s="71"/>
      <c r="Z39" s="61"/>
      <c r="AA39" s="72"/>
    </row>
    <row r="40" spans="1:27" s="48" customFormat="1" ht="15" customHeight="1" x14ac:dyDescent="0.35">
      <c r="A40" s="29"/>
      <c r="B40" s="79"/>
      <c r="C40" s="77"/>
      <c r="D40" s="44"/>
      <c r="E40" s="44"/>
      <c r="F40" s="53"/>
      <c r="G40" s="78">
        <f>ROUND(SUM(E40*F40),2)</f>
        <v>0</v>
      </c>
      <c r="H40" s="59"/>
      <c r="Y40" s="71"/>
      <c r="Z40" s="61"/>
      <c r="AA40" s="72"/>
    </row>
    <row r="41" spans="1:27" s="48" customFormat="1" ht="15" customHeight="1" x14ac:dyDescent="0.35">
      <c r="A41" s="29"/>
      <c r="B41" s="79"/>
      <c r="C41" s="77"/>
      <c r="D41" s="44"/>
      <c r="E41" s="44"/>
      <c r="F41" s="53"/>
      <c r="G41" s="78">
        <f>ROUND(SUM(E41*F41),2)</f>
        <v>0</v>
      </c>
      <c r="H41" s="59"/>
      <c r="Y41" s="71"/>
      <c r="Z41" s="61"/>
      <c r="AA41" s="72"/>
    </row>
    <row r="42" spans="1:27" s="48" customFormat="1" ht="15" customHeight="1" x14ac:dyDescent="0.35">
      <c r="A42" s="29"/>
      <c r="B42" s="79"/>
      <c r="C42" s="77"/>
      <c r="D42" s="44"/>
      <c r="E42" s="44"/>
      <c r="F42" s="53"/>
      <c r="G42" s="78">
        <f>ROUND(SUM(E42*F42),2)</f>
        <v>0</v>
      </c>
      <c r="H42" s="59"/>
      <c r="Y42" s="71" t="str">
        <f>C43</f>
        <v>Maa-ala pinnakatted</v>
      </c>
      <c r="Z42" s="61"/>
      <c r="AA42" s="72">
        <f>G43</f>
        <v>0</v>
      </c>
    </row>
    <row r="43" spans="1:27" s="48" customFormat="1" ht="15" customHeight="1" x14ac:dyDescent="0.35">
      <c r="A43" s="29"/>
      <c r="B43" s="52">
        <v>16</v>
      </c>
      <c r="C43" s="76" t="s">
        <v>353</v>
      </c>
      <c r="D43" s="51"/>
      <c r="E43" s="51"/>
      <c r="F43" s="54"/>
      <c r="G43" s="54">
        <f>SUM(G44:G46)</f>
        <v>0</v>
      </c>
      <c r="H43" s="59"/>
      <c r="Y43" s="71"/>
      <c r="Z43" s="61"/>
      <c r="AA43" s="72"/>
    </row>
    <row r="44" spans="1:27" s="48" customFormat="1" ht="15" customHeight="1" x14ac:dyDescent="0.35">
      <c r="A44" s="29"/>
      <c r="B44" s="79"/>
      <c r="C44" s="77"/>
      <c r="D44" s="44"/>
      <c r="E44" s="44"/>
      <c r="F44" s="53"/>
      <c r="G44" s="78">
        <f>ROUND(SUM(E44*F44),2)</f>
        <v>0</v>
      </c>
      <c r="H44" s="59"/>
      <c r="Y44" s="71"/>
      <c r="Z44" s="61"/>
      <c r="AA44" s="72"/>
    </row>
    <row r="45" spans="1:27" s="48" customFormat="1" ht="15" customHeight="1" x14ac:dyDescent="0.35">
      <c r="A45" s="29"/>
      <c r="B45" s="79"/>
      <c r="C45" s="77"/>
      <c r="D45" s="44"/>
      <c r="E45" s="44"/>
      <c r="F45" s="53"/>
      <c r="G45" s="78">
        <f>ROUND(SUM(E45*F45),2)</f>
        <v>0</v>
      </c>
      <c r="H45" s="59"/>
      <c r="Y45" s="71"/>
      <c r="Z45" s="61"/>
      <c r="AA45" s="72"/>
    </row>
    <row r="46" spans="1:27" s="48" customFormat="1" ht="15" customHeight="1" x14ac:dyDescent="0.35">
      <c r="A46" s="29"/>
      <c r="B46" s="79"/>
      <c r="C46" s="77"/>
      <c r="D46" s="44"/>
      <c r="E46" s="44"/>
      <c r="F46" s="53"/>
      <c r="G46" s="78">
        <f>ROUND(SUM(E46*F46),2)</f>
        <v>0</v>
      </c>
      <c r="H46" s="59"/>
      <c r="Y46" s="71" t="str">
        <f>C51</f>
        <v xml:space="preserve">ALUSED JA VUNDAMENDID </v>
      </c>
      <c r="Z46" s="61"/>
      <c r="AA46" s="72">
        <f>G51</f>
        <v>0</v>
      </c>
    </row>
    <row r="47" spans="1:27" s="48" customFormat="1" ht="15" customHeight="1" x14ac:dyDescent="0.35">
      <c r="A47" s="29"/>
      <c r="B47" s="52">
        <v>17</v>
      </c>
      <c r="C47" s="76" t="s">
        <v>527</v>
      </c>
      <c r="D47" s="51"/>
      <c r="E47" s="51"/>
      <c r="F47" s="54"/>
      <c r="G47" s="54">
        <f>SUM(G48:G50)</f>
        <v>0</v>
      </c>
      <c r="H47" s="59"/>
      <c r="Y47" s="71"/>
      <c r="Z47" s="61"/>
      <c r="AA47" s="72"/>
    </row>
    <row r="48" spans="1:27" s="48" customFormat="1" ht="15" customHeight="1" x14ac:dyDescent="0.35">
      <c r="A48" s="29"/>
      <c r="B48" s="91"/>
      <c r="C48" s="106"/>
      <c r="D48" s="91"/>
      <c r="E48" s="107"/>
      <c r="F48" s="108"/>
      <c r="G48" s="78">
        <f>ROUND(SUM(E48*F48),2)</f>
        <v>0</v>
      </c>
      <c r="H48" s="59"/>
      <c r="Y48" s="71"/>
      <c r="Z48" s="61"/>
      <c r="AA48" s="72"/>
    </row>
    <row r="49" spans="1:27" s="48" customFormat="1" ht="15" customHeight="1" x14ac:dyDescent="0.35">
      <c r="A49" s="29"/>
      <c r="B49" s="91"/>
      <c r="C49" s="106"/>
      <c r="D49" s="91"/>
      <c r="E49" s="107"/>
      <c r="F49" s="108"/>
      <c r="G49" s="78">
        <f>ROUND(SUM(E49*F49),2)</f>
        <v>0</v>
      </c>
      <c r="H49" s="59"/>
      <c r="Y49" s="71"/>
      <c r="Z49" s="61"/>
      <c r="AA49" s="72"/>
    </row>
    <row r="50" spans="1:27" s="48" customFormat="1" ht="15" customHeight="1" x14ac:dyDescent="0.35">
      <c r="A50" s="29"/>
      <c r="B50" s="91"/>
      <c r="C50" s="106"/>
      <c r="D50" s="91"/>
      <c r="E50" s="107"/>
      <c r="F50" s="108"/>
      <c r="G50" s="78">
        <f>ROUND(SUM(E50*F50),2)</f>
        <v>0</v>
      </c>
      <c r="H50" s="59"/>
      <c r="Y50" s="71"/>
      <c r="Z50" s="61"/>
      <c r="AA50" s="72"/>
    </row>
    <row r="51" spans="1:27" s="48" customFormat="1" ht="15" customHeight="1" x14ac:dyDescent="0.35">
      <c r="A51" s="29"/>
      <c r="B51" s="52">
        <v>2</v>
      </c>
      <c r="C51" s="75" t="s">
        <v>455</v>
      </c>
      <c r="D51" s="52"/>
      <c r="E51" s="51"/>
      <c r="F51" s="54"/>
      <c r="G51" s="54">
        <f>SUM(G52,G56,G60,G64,G68)</f>
        <v>0</v>
      </c>
      <c r="H51" s="59"/>
      <c r="Y51" s="71" t="str">
        <f>C52</f>
        <v>Rostvärgid ja taldmikud</v>
      </c>
      <c r="Z51" s="61"/>
      <c r="AA51" s="72">
        <f>G52</f>
        <v>0</v>
      </c>
    </row>
    <row r="52" spans="1:27" s="48" customFormat="1" ht="15" customHeight="1" x14ac:dyDescent="0.35">
      <c r="A52" s="29"/>
      <c r="B52" s="52">
        <v>21</v>
      </c>
      <c r="C52" s="76" t="s">
        <v>354</v>
      </c>
      <c r="D52" s="51"/>
      <c r="E52" s="51"/>
      <c r="F52" s="54"/>
      <c r="G52" s="54">
        <f>SUM(G53:G55)</f>
        <v>0</v>
      </c>
      <c r="H52" s="59"/>
      <c r="Y52" s="71"/>
      <c r="Z52" s="61"/>
      <c r="AA52" s="72"/>
    </row>
    <row r="53" spans="1:27" s="48" customFormat="1" ht="15" customHeight="1" x14ac:dyDescent="0.35">
      <c r="A53" s="29"/>
      <c r="B53" s="79"/>
      <c r="C53" s="77"/>
      <c r="D53" s="44"/>
      <c r="E53" s="44"/>
      <c r="F53" s="53"/>
      <c r="G53" s="78">
        <f>ROUND(SUM(E53*F53),2)</f>
        <v>0</v>
      </c>
      <c r="H53" s="59"/>
      <c r="Y53" s="71"/>
      <c r="Z53" s="61"/>
      <c r="AA53" s="72"/>
    </row>
    <row r="54" spans="1:27" s="48" customFormat="1" ht="15" customHeight="1" x14ac:dyDescent="0.35">
      <c r="A54" s="29"/>
      <c r="B54" s="79"/>
      <c r="C54" s="77"/>
      <c r="D54" s="44"/>
      <c r="E54" s="44"/>
      <c r="F54" s="53"/>
      <c r="G54" s="78">
        <f>ROUND(SUM(E54*F54),2)</f>
        <v>0</v>
      </c>
      <c r="H54" s="59"/>
      <c r="Y54" s="71"/>
      <c r="Z54" s="61"/>
      <c r="AA54" s="72"/>
    </row>
    <row r="55" spans="1:27" s="48" customFormat="1" ht="15" customHeight="1" x14ac:dyDescent="0.35">
      <c r="A55" s="29"/>
      <c r="B55" s="79"/>
      <c r="C55" s="77"/>
      <c r="D55" s="44"/>
      <c r="E55" s="44"/>
      <c r="F55" s="53"/>
      <c r="G55" s="78">
        <f>ROUND(SUM(E55*F55),2)</f>
        <v>0</v>
      </c>
      <c r="H55" s="59"/>
      <c r="Y55" s="71" t="str">
        <f>C56</f>
        <v>Vundamendid</v>
      </c>
      <c r="Z55" s="61"/>
      <c r="AA55" s="72">
        <f>G56</f>
        <v>0</v>
      </c>
    </row>
    <row r="56" spans="1:27" s="48" customFormat="1" ht="15" customHeight="1" x14ac:dyDescent="0.35">
      <c r="A56" s="29"/>
      <c r="B56" s="52">
        <v>22</v>
      </c>
      <c r="C56" s="76" t="s">
        <v>356</v>
      </c>
      <c r="D56" s="51"/>
      <c r="E56" s="51"/>
      <c r="F56" s="54"/>
      <c r="G56" s="54">
        <f>SUM(G57:G59)</f>
        <v>0</v>
      </c>
      <c r="H56" s="59"/>
      <c r="Y56" s="71"/>
      <c r="Z56" s="61"/>
      <c r="AA56" s="72"/>
    </row>
    <row r="57" spans="1:27" s="48" customFormat="1" x14ac:dyDescent="0.35">
      <c r="A57" s="29"/>
      <c r="B57" s="79"/>
      <c r="C57" s="77"/>
      <c r="D57" s="44"/>
      <c r="E57" s="44"/>
      <c r="F57" s="53"/>
      <c r="G57" s="78">
        <f>ROUND(SUM(E57*F57),2)</f>
        <v>0</v>
      </c>
      <c r="H57" s="59"/>
      <c r="Y57" s="71"/>
      <c r="Z57" s="61"/>
      <c r="AA57" s="72"/>
    </row>
    <row r="58" spans="1:27" s="48" customFormat="1" x14ac:dyDescent="0.35">
      <c r="A58" s="29"/>
      <c r="B58" s="79"/>
      <c r="C58" s="77"/>
      <c r="D58" s="44"/>
      <c r="E58" s="44"/>
      <c r="F58" s="53"/>
      <c r="G58" s="78">
        <f>ROUND(SUM(E58*F58),2)</f>
        <v>0</v>
      </c>
      <c r="H58" s="59"/>
      <c r="Y58" s="71"/>
      <c r="Z58" s="61"/>
      <c r="AA58" s="72"/>
    </row>
    <row r="59" spans="1:27" s="48" customFormat="1" x14ac:dyDescent="0.35">
      <c r="A59" s="29"/>
      <c r="B59" s="79"/>
      <c r="C59" s="77"/>
      <c r="D59" s="44"/>
      <c r="E59" s="44"/>
      <c r="F59" s="53"/>
      <c r="G59" s="78">
        <f>ROUND(SUM(E59*F59),2)</f>
        <v>0</v>
      </c>
      <c r="H59" s="59"/>
      <c r="Y59" s="71" t="str">
        <f>C60</f>
        <v>Aluspõrandad</v>
      </c>
      <c r="Z59" s="61"/>
      <c r="AA59" s="72">
        <f>G60</f>
        <v>0</v>
      </c>
    </row>
    <row r="60" spans="1:27" s="48" customFormat="1" x14ac:dyDescent="0.35">
      <c r="A60" s="29"/>
      <c r="B60" s="52">
        <v>23</v>
      </c>
      <c r="C60" s="76" t="s">
        <v>486</v>
      </c>
      <c r="D60" s="51"/>
      <c r="E60" s="51"/>
      <c r="F60" s="54"/>
      <c r="G60" s="54">
        <f>SUM(G61:G63)</f>
        <v>0</v>
      </c>
      <c r="H60" s="59"/>
      <c r="Y60" s="71"/>
      <c r="Z60" s="61"/>
      <c r="AA60" s="72"/>
    </row>
    <row r="61" spans="1:27" s="48" customFormat="1" x14ac:dyDescent="0.35">
      <c r="A61" s="29"/>
      <c r="B61" s="80"/>
      <c r="C61" s="81"/>
      <c r="D61" s="44"/>
      <c r="E61" s="44"/>
      <c r="F61" s="53"/>
      <c r="G61" s="78">
        <f>ROUND(SUM(E61*F61),2)</f>
        <v>0</v>
      </c>
      <c r="H61" s="59"/>
      <c r="Y61" s="71"/>
      <c r="Z61" s="61"/>
      <c r="AA61" s="72"/>
    </row>
    <row r="62" spans="1:27" s="48" customFormat="1" x14ac:dyDescent="0.35">
      <c r="A62" s="29"/>
      <c r="B62" s="80"/>
      <c r="C62" s="81"/>
      <c r="D62" s="44"/>
      <c r="E62" s="44"/>
      <c r="F62" s="53"/>
      <c r="G62" s="78">
        <f>ROUND(SUM(E62*F62),2)</f>
        <v>0</v>
      </c>
      <c r="H62" s="59"/>
      <c r="Y62" s="71"/>
      <c r="Z62" s="61"/>
      <c r="AA62" s="72"/>
    </row>
    <row r="63" spans="1:27" s="48" customFormat="1" x14ac:dyDescent="0.35">
      <c r="A63" s="29"/>
      <c r="B63" s="80"/>
      <c r="C63" s="81"/>
      <c r="D63" s="44"/>
      <c r="E63" s="44"/>
      <c r="F63" s="53"/>
      <c r="G63" s="78">
        <f>ROUND(SUM(E63*F63),2)</f>
        <v>0</v>
      </c>
      <c r="H63" s="59"/>
      <c r="Y63" s="71" t="str">
        <f>C64</f>
        <v>Vaiad ja tugevdustarindid</v>
      </c>
      <c r="Z63" s="61"/>
      <c r="AA63" s="72">
        <f>G64</f>
        <v>0</v>
      </c>
    </row>
    <row r="64" spans="1:27" s="48" customFormat="1" x14ac:dyDescent="0.35">
      <c r="A64" s="29"/>
      <c r="B64" s="52">
        <v>24</v>
      </c>
      <c r="C64" s="76" t="s">
        <v>357</v>
      </c>
      <c r="D64" s="51"/>
      <c r="E64" s="51"/>
      <c r="F64" s="54"/>
      <c r="G64" s="54">
        <f>SUM(G65:G67)</f>
        <v>0</v>
      </c>
      <c r="H64" s="59"/>
      <c r="Y64" s="71"/>
      <c r="Z64" s="61"/>
      <c r="AA64" s="72"/>
    </row>
    <row r="65" spans="1:27" s="48" customFormat="1" x14ac:dyDescent="0.35">
      <c r="A65" s="29"/>
      <c r="B65" s="80"/>
      <c r="C65" s="81"/>
      <c r="D65" s="82"/>
      <c r="E65" s="82"/>
      <c r="F65" s="83"/>
      <c r="G65" s="78">
        <f>ROUND(SUM(E65*F65),2)</f>
        <v>0</v>
      </c>
      <c r="H65" s="59"/>
      <c r="Y65" s="71"/>
      <c r="Z65" s="61"/>
      <c r="AA65" s="72"/>
    </row>
    <row r="66" spans="1:27" s="48" customFormat="1" x14ac:dyDescent="0.35">
      <c r="A66" s="29"/>
      <c r="B66" s="80"/>
      <c r="C66" s="81"/>
      <c r="D66" s="82"/>
      <c r="E66" s="82"/>
      <c r="F66" s="83"/>
      <c r="G66" s="78">
        <f>ROUND(SUM(E66*F66),2)</f>
        <v>0</v>
      </c>
      <c r="H66" s="59"/>
      <c r="Y66" s="71"/>
      <c r="Z66" s="61"/>
      <c r="AA66" s="72"/>
    </row>
    <row r="67" spans="1:27" s="48" customFormat="1" x14ac:dyDescent="0.35">
      <c r="A67" s="29"/>
      <c r="B67" s="80"/>
      <c r="C67" s="81"/>
      <c r="D67" s="82"/>
      <c r="E67" s="82"/>
      <c r="F67" s="83"/>
      <c r="G67" s="78">
        <f>ROUND(SUM(E67*F67),2)</f>
        <v>0</v>
      </c>
      <c r="H67" s="59"/>
      <c r="Y67" s="71" t="str">
        <f>C68</f>
        <v>Eritarindid</v>
      </c>
      <c r="Z67" s="61"/>
      <c r="AA67" s="72">
        <f>G68</f>
        <v>0</v>
      </c>
    </row>
    <row r="68" spans="1:27" s="48" customFormat="1" x14ac:dyDescent="0.35">
      <c r="A68" s="29"/>
      <c r="B68" s="52">
        <v>25</v>
      </c>
      <c r="C68" s="76" t="s">
        <v>358</v>
      </c>
      <c r="D68" s="51"/>
      <c r="E68" s="51"/>
      <c r="F68" s="54"/>
      <c r="G68" s="54">
        <f>SUM(G69:G71)</f>
        <v>0</v>
      </c>
      <c r="H68" s="59"/>
      <c r="Y68" s="71"/>
      <c r="Z68" s="61"/>
      <c r="AA68" s="72"/>
    </row>
    <row r="69" spans="1:27" s="48" customFormat="1" x14ac:dyDescent="0.35">
      <c r="A69" s="29"/>
      <c r="B69" s="84"/>
      <c r="C69" s="85"/>
      <c r="D69" s="86"/>
      <c r="E69" s="44"/>
      <c r="F69" s="53"/>
      <c r="G69" s="78">
        <f>ROUND(SUM(E69*F69),2)</f>
        <v>0</v>
      </c>
      <c r="H69" s="59"/>
      <c r="Y69" s="71"/>
      <c r="Z69" s="61"/>
      <c r="AA69" s="72"/>
    </row>
    <row r="70" spans="1:27" s="48" customFormat="1" x14ac:dyDescent="0.35">
      <c r="A70" s="29"/>
      <c r="B70" s="84"/>
      <c r="C70" s="85"/>
      <c r="D70" s="86"/>
      <c r="E70" s="44"/>
      <c r="F70" s="53"/>
      <c r="G70" s="78">
        <f>ROUND(SUM(E70*F70),2)</f>
        <v>0</v>
      </c>
      <c r="H70" s="59"/>
      <c r="Y70" s="71"/>
      <c r="Z70" s="61"/>
      <c r="AA70" s="72"/>
    </row>
    <row r="71" spans="1:27" s="48" customFormat="1" x14ac:dyDescent="0.35">
      <c r="A71" s="29"/>
      <c r="B71" s="84"/>
      <c r="C71" s="85"/>
      <c r="D71" s="86"/>
      <c r="E71" s="44"/>
      <c r="F71" s="53"/>
      <c r="G71" s="78">
        <f>ROUND(SUM(E71*F71),2)</f>
        <v>0</v>
      </c>
      <c r="H71" s="63"/>
      <c r="Y71" s="71" t="str">
        <f>C72</f>
        <v>KANDETARINDID</v>
      </c>
      <c r="Z71" s="61"/>
      <c r="AA71" s="72">
        <f>G72</f>
        <v>0</v>
      </c>
    </row>
    <row r="72" spans="1:27" s="48" customFormat="1" x14ac:dyDescent="0.35">
      <c r="A72" s="29"/>
      <c r="B72" s="52">
        <v>3</v>
      </c>
      <c r="C72" s="75" t="s">
        <v>488</v>
      </c>
      <c r="D72" s="52"/>
      <c r="E72" s="51"/>
      <c r="F72" s="54"/>
      <c r="G72" s="54">
        <f>SUM(G73,G77,G81,G85)</f>
        <v>0</v>
      </c>
      <c r="H72" s="63"/>
      <c r="Y72" s="71" t="str">
        <f>C73</f>
        <v>Metalltarindid</v>
      </c>
      <c r="Z72" s="61"/>
      <c r="AA72" s="72">
        <f>G73</f>
        <v>0</v>
      </c>
    </row>
    <row r="73" spans="1:27" s="48" customFormat="1" x14ac:dyDescent="0.35">
      <c r="A73" s="29"/>
      <c r="B73" s="52">
        <v>31</v>
      </c>
      <c r="C73" s="87" t="s">
        <v>355</v>
      </c>
      <c r="D73" s="52"/>
      <c r="E73" s="51"/>
      <c r="F73" s="54"/>
      <c r="G73" s="54">
        <f>SUM(G74:G76)</f>
        <v>0</v>
      </c>
      <c r="H73" s="64"/>
      <c r="Y73" s="71"/>
      <c r="Z73" s="61"/>
      <c r="AA73" s="72"/>
    </row>
    <row r="74" spans="1:27" s="48" customFormat="1" x14ac:dyDescent="0.35">
      <c r="A74" s="29"/>
      <c r="B74" s="86"/>
      <c r="C74" s="88"/>
      <c r="D74" s="82"/>
      <c r="E74" s="82"/>
      <c r="F74" s="83"/>
      <c r="G74" s="78">
        <f>ROUND(SUM(E74*F74),2)</f>
        <v>0</v>
      </c>
      <c r="H74" s="64"/>
      <c r="Y74" s="71"/>
      <c r="Z74" s="61"/>
      <c r="AA74" s="72"/>
    </row>
    <row r="75" spans="1:27" s="48" customFormat="1" x14ac:dyDescent="0.35">
      <c r="A75" s="29"/>
      <c r="B75" s="86"/>
      <c r="C75" s="88"/>
      <c r="D75" s="82"/>
      <c r="E75" s="82"/>
      <c r="F75" s="83"/>
      <c r="G75" s="78">
        <f>ROUND(SUM(E75*F75),2)</f>
        <v>0</v>
      </c>
      <c r="H75" s="64"/>
      <c r="Y75" s="71"/>
      <c r="Z75" s="61"/>
      <c r="AA75" s="72"/>
    </row>
    <row r="76" spans="1:27" s="48" customFormat="1" x14ac:dyDescent="0.35">
      <c r="A76" s="29"/>
      <c r="B76" s="86"/>
      <c r="C76" s="88"/>
      <c r="D76" s="82"/>
      <c r="E76" s="82"/>
      <c r="F76" s="83"/>
      <c r="G76" s="78">
        <f>ROUND(SUM(E76*F76),2)</f>
        <v>0</v>
      </c>
      <c r="H76" s="64"/>
      <c r="Y76" s="71" t="str">
        <f>C77</f>
        <v>Kandvad ja välisseinad</v>
      </c>
      <c r="Z76" s="61"/>
      <c r="AA76" s="72">
        <f>G77</f>
        <v>0</v>
      </c>
    </row>
    <row r="77" spans="1:27" s="48" customFormat="1" x14ac:dyDescent="0.35">
      <c r="A77" s="29"/>
      <c r="B77" s="52">
        <v>32</v>
      </c>
      <c r="C77" s="87" t="s">
        <v>359</v>
      </c>
      <c r="D77" s="52"/>
      <c r="E77" s="51"/>
      <c r="F77" s="54"/>
      <c r="G77" s="54">
        <f>SUM(G78:G80)</f>
        <v>0</v>
      </c>
      <c r="H77" s="64"/>
      <c r="Y77" s="71"/>
      <c r="Z77" s="61"/>
      <c r="AA77" s="72"/>
    </row>
    <row r="78" spans="1:27" s="48" customFormat="1" x14ac:dyDescent="0.35">
      <c r="A78" s="29"/>
      <c r="B78" s="86"/>
      <c r="C78" s="88"/>
      <c r="D78" s="44"/>
      <c r="E78" s="44"/>
      <c r="F78" s="53"/>
      <c r="G78" s="78">
        <f>ROUND(SUM(E78*F78),2)</f>
        <v>0</v>
      </c>
      <c r="H78" s="63"/>
      <c r="Y78" s="71"/>
      <c r="Z78" s="61"/>
      <c r="AA78" s="72"/>
    </row>
    <row r="79" spans="1:27" s="48" customFormat="1" x14ac:dyDescent="0.35">
      <c r="A79" s="29"/>
      <c r="B79" s="86"/>
      <c r="C79" s="88"/>
      <c r="D79" s="44"/>
      <c r="E79" s="44"/>
      <c r="F79" s="53"/>
      <c r="G79" s="78">
        <f>ROUND(SUM(E79*F79),2)</f>
        <v>0</v>
      </c>
      <c r="H79" s="59"/>
      <c r="Y79" s="71"/>
      <c r="Z79" s="61"/>
      <c r="AA79" s="72"/>
    </row>
    <row r="80" spans="1:27" s="48" customFormat="1" x14ac:dyDescent="0.35">
      <c r="A80" s="29"/>
      <c r="B80" s="86"/>
      <c r="C80" s="88"/>
      <c r="D80" s="44"/>
      <c r="E80" s="44"/>
      <c r="F80" s="53"/>
      <c r="G80" s="78">
        <f>ROUND(SUM(E80*F80),2)</f>
        <v>0</v>
      </c>
      <c r="H80" s="59"/>
      <c r="Y80" s="71" t="str">
        <f>C81</f>
        <v>Vahe- ja katuslaed</v>
      </c>
      <c r="Z80" s="61"/>
      <c r="AA80" s="72">
        <f>G81</f>
        <v>0</v>
      </c>
    </row>
    <row r="81" spans="1:27" s="48" customFormat="1" x14ac:dyDescent="0.35">
      <c r="A81" s="29"/>
      <c r="B81" s="52">
        <v>33</v>
      </c>
      <c r="C81" s="87" t="s">
        <v>360</v>
      </c>
      <c r="D81" s="52"/>
      <c r="E81" s="51"/>
      <c r="F81" s="54"/>
      <c r="G81" s="54">
        <f>SUM(G82:G84)</f>
        <v>0</v>
      </c>
      <c r="H81" s="59"/>
      <c r="Y81" s="71"/>
      <c r="Z81" s="61"/>
      <c r="AA81" s="72"/>
    </row>
    <row r="82" spans="1:27" s="48" customFormat="1" x14ac:dyDescent="0.35">
      <c r="A82" s="29"/>
      <c r="B82" s="86"/>
      <c r="C82" s="88"/>
      <c r="D82" s="44"/>
      <c r="E82" s="44"/>
      <c r="F82" s="53"/>
      <c r="G82" s="78">
        <f>ROUND(SUM(E82*F82),2)</f>
        <v>0</v>
      </c>
      <c r="H82" s="59"/>
      <c r="Y82" s="71"/>
      <c r="Z82" s="61"/>
      <c r="AA82" s="72"/>
    </row>
    <row r="83" spans="1:27" s="48" customFormat="1" x14ac:dyDescent="0.35">
      <c r="A83" s="29"/>
      <c r="B83" s="86"/>
      <c r="C83" s="88"/>
      <c r="D83" s="44"/>
      <c r="E83" s="44"/>
      <c r="F83" s="53"/>
      <c r="G83" s="78">
        <f>ROUND(SUM(E83*F83),2)</f>
        <v>0</v>
      </c>
      <c r="H83" s="59"/>
      <c r="Y83" s="71"/>
      <c r="Z83" s="61"/>
      <c r="AA83" s="72"/>
    </row>
    <row r="84" spans="1:27" s="48" customFormat="1" x14ac:dyDescent="0.35">
      <c r="A84" s="29"/>
      <c r="B84" s="86"/>
      <c r="C84" s="88"/>
      <c r="D84" s="44"/>
      <c r="E84" s="44"/>
      <c r="F84" s="53"/>
      <c r="G84" s="78">
        <f>ROUND(SUM(E84*F84),2)</f>
        <v>0</v>
      </c>
      <c r="H84" s="59"/>
      <c r="Y84" s="71" t="str">
        <f>C85</f>
        <v>Trepielemendid</v>
      </c>
      <c r="Z84" s="61"/>
      <c r="AA84" s="72">
        <f>G85</f>
        <v>0</v>
      </c>
    </row>
    <row r="85" spans="1:27" s="48" customFormat="1" x14ac:dyDescent="0.35">
      <c r="A85" s="29"/>
      <c r="B85" s="52">
        <v>34</v>
      </c>
      <c r="C85" s="87" t="s">
        <v>361</v>
      </c>
      <c r="D85" s="52"/>
      <c r="E85" s="51"/>
      <c r="F85" s="54"/>
      <c r="G85" s="54">
        <f>SUM(G86:G88)</f>
        <v>0</v>
      </c>
      <c r="H85" s="59"/>
      <c r="Y85" s="71"/>
      <c r="Z85" s="61"/>
      <c r="AA85" s="72"/>
    </row>
    <row r="86" spans="1:27" s="48" customFormat="1" x14ac:dyDescent="0.35">
      <c r="A86" s="29"/>
      <c r="B86" s="86"/>
      <c r="C86" s="88"/>
      <c r="D86" s="44"/>
      <c r="E86" s="44"/>
      <c r="F86" s="53"/>
      <c r="G86" s="78">
        <f>ROUND(SUM(E86*F86),2)</f>
        <v>0</v>
      </c>
      <c r="H86" s="59"/>
      <c r="Y86" s="71"/>
      <c r="Z86" s="61"/>
      <c r="AA86" s="72"/>
    </row>
    <row r="87" spans="1:27" s="48" customFormat="1" x14ac:dyDescent="0.35">
      <c r="A87" s="29"/>
      <c r="B87" s="86"/>
      <c r="C87" s="88"/>
      <c r="D87" s="44"/>
      <c r="E87" s="44"/>
      <c r="F87" s="53"/>
      <c r="G87" s="78">
        <f>ROUND(SUM(E87*F87),2)</f>
        <v>0</v>
      </c>
      <c r="H87" s="59"/>
      <c r="Y87" s="71"/>
      <c r="Z87" s="61"/>
      <c r="AA87" s="72"/>
    </row>
    <row r="88" spans="1:27" s="48" customFormat="1" x14ac:dyDescent="0.35">
      <c r="A88" s="29"/>
      <c r="B88" s="86"/>
      <c r="C88" s="88"/>
      <c r="D88" s="44"/>
      <c r="E88" s="44"/>
      <c r="F88" s="53"/>
      <c r="G88" s="78">
        <f>ROUND(SUM(E88*F88),2)</f>
        <v>0</v>
      </c>
      <c r="H88" s="59"/>
      <c r="Y88" s="71" t="str">
        <f>C89</f>
        <v xml:space="preserve">FASSAADIELEMENDID JA KATUSED </v>
      </c>
      <c r="Z88" s="61"/>
      <c r="AA88" s="72">
        <f>G89</f>
        <v>0</v>
      </c>
    </row>
    <row r="89" spans="1:27" s="48" customFormat="1" x14ac:dyDescent="0.35">
      <c r="A89" s="29"/>
      <c r="B89" s="52">
        <v>4</v>
      </c>
      <c r="C89" s="75" t="s">
        <v>456</v>
      </c>
      <c r="D89" s="52"/>
      <c r="E89" s="51"/>
      <c r="F89" s="54"/>
      <c r="G89" s="54">
        <f>SUM(G90,G94,G98,G102,G106,G110)</f>
        <v>0</v>
      </c>
      <c r="H89" s="59"/>
      <c r="Y89" s="71" t="str">
        <f>C90</f>
        <v>Klaasfassaadid, vitriinid ja eriaknad</v>
      </c>
      <c r="Z89" s="61"/>
      <c r="AA89" s="72">
        <f>G90</f>
        <v>0</v>
      </c>
    </row>
    <row r="90" spans="1:27" s="48" customFormat="1" x14ac:dyDescent="0.35">
      <c r="A90" s="29"/>
      <c r="B90" s="52">
        <v>41</v>
      </c>
      <c r="C90" s="87" t="s">
        <v>362</v>
      </c>
      <c r="D90" s="52"/>
      <c r="E90" s="51"/>
      <c r="F90" s="54"/>
      <c r="G90" s="54">
        <f>SUM(G91:G93)</f>
        <v>0</v>
      </c>
      <c r="H90" s="59"/>
      <c r="Y90" s="71"/>
      <c r="Z90" s="61"/>
      <c r="AA90" s="72"/>
    </row>
    <row r="91" spans="1:27" s="48" customFormat="1" x14ac:dyDescent="0.35">
      <c r="A91" s="29"/>
      <c r="B91" s="86"/>
      <c r="C91" s="88"/>
      <c r="D91" s="44"/>
      <c r="E91" s="44"/>
      <c r="F91" s="53"/>
      <c r="G91" s="78">
        <f>ROUND(SUM(E91*F91),2)</f>
        <v>0</v>
      </c>
      <c r="H91" s="59"/>
      <c r="Y91" s="71"/>
      <c r="Z91" s="61"/>
      <c r="AA91" s="72"/>
    </row>
    <row r="92" spans="1:27" s="48" customFormat="1" x14ac:dyDescent="0.35">
      <c r="A92" s="29"/>
      <c r="B92" s="86"/>
      <c r="C92" s="88"/>
      <c r="D92" s="44"/>
      <c r="E92" s="44"/>
      <c r="F92" s="53"/>
      <c r="G92" s="78">
        <f>ROUND(SUM(E92*F92),2)</f>
        <v>0</v>
      </c>
      <c r="H92" s="59"/>
      <c r="Y92" s="71"/>
      <c r="Z92" s="61"/>
      <c r="AA92" s="72"/>
    </row>
    <row r="93" spans="1:27" s="48" customFormat="1" x14ac:dyDescent="0.35">
      <c r="A93" s="29"/>
      <c r="B93" s="86"/>
      <c r="C93" s="88"/>
      <c r="D93" s="44"/>
      <c r="E93" s="44"/>
      <c r="F93" s="53"/>
      <c r="G93" s="78">
        <f>ROUND(SUM(E93*F93),2)</f>
        <v>0</v>
      </c>
      <c r="H93" s="59"/>
      <c r="Y93" s="71" t="str">
        <f>C94</f>
        <v>Aknad</v>
      </c>
      <c r="Z93" s="61"/>
      <c r="AA93" s="72">
        <f>G94</f>
        <v>0</v>
      </c>
    </row>
    <row r="94" spans="1:27" s="48" customFormat="1" x14ac:dyDescent="0.35">
      <c r="A94" s="29"/>
      <c r="B94" s="52">
        <v>42</v>
      </c>
      <c r="C94" s="87" t="s">
        <v>363</v>
      </c>
      <c r="D94" s="52"/>
      <c r="E94" s="51"/>
      <c r="F94" s="54"/>
      <c r="G94" s="54">
        <f>SUM(G95:G97)</f>
        <v>0</v>
      </c>
      <c r="H94" s="59"/>
      <c r="Y94" s="71"/>
      <c r="Z94" s="61"/>
      <c r="AA94" s="72"/>
    </row>
    <row r="95" spans="1:27" s="48" customFormat="1" x14ac:dyDescent="0.35">
      <c r="A95" s="29"/>
      <c r="B95" s="86"/>
      <c r="C95" s="88"/>
      <c r="D95" s="44"/>
      <c r="E95" s="44"/>
      <c r="F95" s="53"/>
      <c r="G95" s="78">
        <f>ROUND(SUM(E95*F95),2)</f>
        <v>0</v>
      </c>
      <c r="H95" s="59"/>
      <c r="Y95" s="71"/>
      <c r="Z95" s="61"/>
      <c r="AA95" s="72"/>
    </row>
    <row r="96" spans="1:27" s="48" customFormat="1" x14ac:dyDescent="0.35">
      <c r="A96" s="29"/>
      <c r="B96" s="86"/>
      <c r="C96" s="88"/>
      <c r="D96" s="44"/>
      <c r="E96" s="44"/>
      <c r="F96" s="53"/>
      <c r="G96" s="78">
        <f>ROUND(SUM(E96*F96),2)</f>
        <v>0</v>
      </c>
      <c r="H96" s="59"/>
      <c r="Y96" s="71"/>
      <c r="Z96" s="61"/>
      <c r="AA96" s="72"/>
    </row>
    <row r="97" spans="1:27" s="48" customFormat="1" x14ac:dyDescent="0.35">
      <c r="A97" s="29"/>
      <c r="B97" s="86"/>
      <c r="C97" s="88"/>
      <c r="D97" s="44"/>
      <c r="E97" s="44"/>
      <c r="F97" s="53"/>
      <c r="G97" s="78">
        <f>ROUND(SUM(E97*F97),2)</f>
        <v>0</v>
      </c>
      <c r="H97" s="59"/>
      <c r="Y97" s="71" t="str">
        <f>C98</f>
        <v>Välisuksed ja väravad</v>
      </c>
      <c r="Z97" s="61"/>
      <c r="AA97" s="72">
        <f>G98</f>
        <v>0</v>
      </c>
    </row>
    <row r="98" spans="1:27" s="48" customFormat="1" x14ac:dyDescent="0.35">
      <c r="A98" s="29"/>
      <c r="B98" s="52">
        <v>43</v>
      </c>
      <c r="C98" s="87" t="s">
        <v>364</v>
      </c>
      <c r="D98" s="52"/>
      <c r="E98" s="52"/>
      <c r="F98" s="55"/>
      <c r="G98" s="54">
        <f>SUM(G99:G101)</f>
        <v>0</v>
      </c>
      <c r="H98" s="59"/>
      <c r="Y98" s="71"/>
      <c r="Z98" s="61"/>
      <c r="AA98" s="72"/>
    </row>
    <row r="99" spans="1:27" s="48" customFormat="1" x14ac:dyDescent="0.35">
      <c r="A99" s="29"/>
      <c r="B99" s="86"/>
      <c r="C99" s="88"/>
      <c r="D99" s="44"/>
      <c r="E99" s="44"/>
      <c r="F99" s="53"/>
      <c r="G99" s="78">
        <f>ROUND(SUM(E99*F99),2)</f>
        <v>0</v>
      </c>
      <c r="H99" s="59"/>
      <c r="Y99" s="71"/>
      <c r="Z99" s="61"/>
      <c r="AA99" s="72"/>
    </row>
    <row r="100" spans="1:27" s="48" customFormat="1" x14ac:dyDescent="0.35">
      <c r="A100" s="29"/>
      <c r="B100" s="86"/>
      <c r="C100" s="88"/>
      <c r="D100" s="44"/>
      <c r="E100" s="44"/>
      <c r="F100" s="53"/>
      <c r="G100" s="78">
        <f>ROUND(SUM(E100*F100),2)</f>
        <v>0</v>
      </c>
      <c r="H100" s="59"/>
      <c r="Y100" s="71"/>
      <c r="Z100" s="61"/>
      <c r="AA100" s="72"/>
    </row>
    <row r="101" spans="1:27" s="48" customFormat="1" x14ac:dyDescent="0.35">
      <c r="A101" s="29"/>
      <c r="B101" s="86"/>
      <c r="C101" s="88"/>
      <c r="D101" s="44"/>
      <c r="E101" s="44"/>
      <c r="F101" s="53"/>
      <c r="G101" s="78">
        <f>ROUND(SUM(E101*F101),2)</f>
        <v>0</v>
      </c>
      <c r="H101" s="59"/>
      <c r="Y101" s="71" t="str">
        <f>C102</f>
        <v>Rõdud ja terrassid</v>
      </c>
      <c r="Z101" s="61"/>
      <c r="AA101" s="72">
        <f>G102</f>
        <v>0</v>
      </c>
    </row>
    <row r="102" spans="1:27" s="48" customFormat="1" x14ac:dyDescent="0.35">
      <c r="A102" s="29"/>
      <c r="B102" s="52">
        <v>44</v>
      </c>
      <c r="C102" s="87" t="s">
        <v>365</v>
      </c>
      <c r="D102" s="52"/>
      <c r="E102" s="52"/>
      <c r="F102" s="55"/>
      <c r="G102" s="54">
        <f>SUM(G103:G105)</f>
        <v>0</v>
      </c>
      <c r="H102" s="59"/>
      <c r="Y102" s="71"/>
      <c r="Z102" s="61"/>
      <c r="AA102" s="72"/>
    </row>
    <row r="103" spans="1:27" s="48" customFormat="1" x14ac:dyDescent="0.35">
      <c r="A103" s="29"/>
      <c r="B103" s="86"/>
      <c r="C103" s="88"/>
      <c r="D103" s="44"/>
      <c r="E103" s="44"/>
      <c r="F103" s="53"/>
      <c r="G103" s="78">
        <f>ROUND(SUM(E103*F103),2)</f>
        <v>0</v>
      </c>
      <c r="H103" s="59"/>
      <c r="Y103" s="71"/>
      <c r="Z103" s="61"/>
      <c r="AA103" s="72"/>
    </row>
    <row r="104" spans="1:27" s="48" customFormat="1" x14ac:dyDescent="0.35">
      <c r="A104" s="29"/>
      <c r="B104" s="86"/>
      <c r="C104" s="88"/>
      <c r="D104" s="44"/>
      <c r="E104" s="44"/>
      <c r="F104" s="53"/>
      <c r="G104" s="78">
        <f>ROUND(SUM(E104*F104),2)</f>
        <v>0</v>
      </c>
      <c r="H104" s="59"/>
      <c r="Y104" s="71"/>
      <c r="Z104" s="61"/>
      <c r="AA104" s="72"/>
    </row>
    <row r="105" spans="1:27" s="48" customFormat="1" x14ac:dyDescent="0.35">
      <c r="A105" s="29"/>
      <c r="B105" s="86"/>
      <c r="C105" s="88"/>
      <c r="D105" s="44"/>
      <c r="E105" s="44"/>
      <c r="F105" s="53"/>
      <c r="G105" s="78">
        <f>ROUND(SUM(E105*F105),2)</f>
        <v>0</v>
      </c>
      <c r="H105" s="59"/>
      <c r="Y105" s="71" t="str">
        <f>C106</f>
        <v>Piirded ja käiguteed</v>
      </c>
      <c r="Z105" s="61"/>
      <c r="AA105" s="72">
        <f>G106</f>
        <v>0</v>
      </c>
    </row>
    <row r="106" spans="1:27" s="48" customFormat="1" x14ac:dyDescent="0.35">
      <c r="A106" s="29"/>
      <c r="B106" s="52">
        <v>45</v>
      </c>
      <c r="C106" s="87" t="s">
        <v>366</v>
      </c>
      <c r="D106" s="52"/>
      <c r="E106" s="52"/>
      <c r="F106" s="55"/>
      <c r="G106" s="54">
        <f>SUM(G107:G109)</f>
        <v>0</v>
      </c>
      <c r="H106" s="59"/>
      <c r="Y106" s="71"/>
      <c r="Z106" s="61"/>
      <c r="AA106" s="72"/>
    </row>
    <row r="107" spans="1:27" s="48" customFormat="1" x14ac:dyDescent="0.35">
      <c r="A107" s="29"/>
      <c r="B107" s="86"/>
      <c r="C107" s="88"/>
      <c r="D107" s="44"/>
      <c r="E107" s="44"/>
      <c r="F107" s="53"/>
      <c r="G107" s="78">
        <f>ROUND(SUM(E107*F107),2)</f>
        <v>0</v>
      </c>
      <c r="H107" s="59"/>
      <c r="Y107" s="71"/>
      <c r="Z107" s="61"/>
      <c r="AA107" s="72"/>
    </row>
    <row r="108" spans="1:27" s="48" customFormat="1" x14ac:dyDescent="0.35">
      <c r="A108" s="29"/>
      <c r="B108" s="86"/>
      <c r="C108" s="88"/>
      <c r="D108" s="44"/>
      <c r="E108" s="44"/>
      <c r="F108" s="53"/>
      <c r="G108" s="78">
        <f>ROUND(SUM(E108*F108),2)</f>
        <v>0</v>
      </c>
      <c r="H108" s="59"/>
      <c r="Y108" s="71"/>
      <c r="Z108" s="61"/>
      <c r="AA108" s="72"/>
    </row>
    <row r="109" spans="1:27" s="48" customFormat="1" x14ac:dyDescent="0.35">
      <c r="A109" s="29"/>
      <c r="B109" s="86"/>
      <c r="C109" s="88"/>
      <c r="D109" s="44"/>
      <c r="E109" s="44"/>
      <c r="F109" s="53"/>
      <c r="G109" s="78">
        <f>ROUND(SUM(E109*F109),2)</f>
        <v>0</v>
      </c>
      <c r="H109" s="59"/>
      <c r="Y109" s="71" t="str">
        <f>C110</f>
        <v>Katusetarindid</v>
      </c>
      <c r="Z109" s="61"/>
      <c r="AA109" s="72">
        <f>G110</f>
        <v>0</v>
      </c>
    </row>
    <row r="110" spans="1:27" s="48" customFormat="1" x14ac:dyDescent="0.35">
      <c r="A110" s="29"/>
      <c r="B110" s="52">
        <v>46</v>
      </c>
      <c r="C110" s="87" t="s">
        <v>367</v>
      </c>
      <c r="D110" s="52"/>
      <c r="E110" s="52"/>
      <c r="F110" s="55"/>
      <c r="G110" s="54">
        <f>SUM(G111:G113)</f>
        <v>0</v>
      </c>
      <c r="H110" s="59"/>
      <c r="Y110" s="71"/>
      <c r="Z110" s="61"/>
      <c r="AA110" s="72"/>
    </row>
    <row r="111" spans="1:27" s="48" customFormat="1" x14ac:dyDescent="0.35">
      <c r="A111" s="29"/>
      <c r="B111" s="86"/>
      <c r="C111" s="88"/>
      <c r="D111" s="44"/>
      <c r="E111" s="44"/>
      <c r="F111" s="53"/>
      <c r="G111" s="78">
        <f>ROUND(SUM(E111*F111),2)</f>
        <v>0</v>
      </c>
      <c r="H111" s="59"/>
      <c r="Y111" s="71"/>
      <c r="Z111" s="61"/>
      <c r="AA111" s="72"/>
    </row>
    <row r="112" spans="1:27" s="48" customFormat="1" x14ac:dyDescent="0.35">
      <c r="A112" s="29"/>
      <c r="B112" s="86"/>
      <c r="C112" s="88"/>
      <c r="D112" s="44"/>
      <c r="E112" s="44"/>
      <c r="F112" s="53"/>
      <c r="G112" s="78">
        <f>ROUND(SUM(E112*F112),2)</f>
        <v>0</v>
      </c>
      <c r="H112" s="59"/>
      <c r="Y112" s="71"/>
      <c r="Z112" s="61"/>
      <c r="AA112" s="72"/>
    </row>
    <row r="113" spans="1:27" s="48" customFormat="1" x14ac:dyDescent="0.35">
      <c r="A113" s="29"/>
      <c r="B113" s="86"/>
      <c r="C113" s="88"/>
      <c r="D113" s="44"/>
      <c r="E113" s="44"/>
      <c r="F113" s="53"/>
      <c r="G113" s="78">
        <f>ROUND(SUM(E113*F113),2)</f>
        <v>0</v>
      </c>
      <c r="H113" s="59"/>
      <c r="Y113" s="71" t="str">
        <f>C114</f>
        <v>RUUMITARINDID JA PINNAKATTED</v>
      </c>
      <c r="Z113" s="61"/>
      <c r="AA113" s="72">
        <f>G114</f>
        <v>0</v>
      </c>
    </row>
    <row r="114" spans="1:27" s="48" customFormat="1" x14ac:dyDescent="0.35">
      <c r="A114" s="29"/>
      <c r="B114" s="52">
        <v>5</v>
      </c>
      <c r="C114" s="75" t="s">
        <v>489</v>
      </c>
      <c r="D114" s="52"/>
      <c r="E114" s="52"/>
      <c r="F114" s="55"/>
      <c r="G114" s="54">
        <f>SUM(G115,G119,G123,G127,G131,G135,G139)</f>
        <v>0</v>
      </c>
      <c r="H114" s="59"/>
      <c r="Y114" s="71" t="str">
        <f>C115</f>
        <v>Vaheseinad</v>
      </c>
      <c r="Z114" s="61"/>
      <c r="AA114" s="72">
        <f>G115</f>
        <v>0</v>
      </c>
    </row>
    <row r="115" spans="1:27" s="48" customFormat="1" x14ac:dyDescent="0.35">
      <c r="A115" s="29"/>
      <c r="B115" s="52">
        <v>51</v>
      </c>
      <c r="C115" s="87" t="s">
        <v>368</v>
      </c>
      <c r="D115" s="52"/>
      <c r="E115" s="52"/>
      <c r="F115" s="55"/>
      <c r="G115" s="54">
        <f>SUM(G116:G118)</f>
        <v>0</v>
      </c>
      <c r="H115" s="59"/>
      <c r="Y115" s="71"/>
      <c r="Z115" s="61"/>
      <c r="AA115" s="72"/>
    </row>
    <row r="116" spans="1:27" s="48" customFormat="1" x14ac:dyDescent="0.35">
      <c r="A116" s="29"/>
      <c r="B116" s="86"/>
      <c r="C116" s="88"/>
      <c r="D116" s="44"/>
      <c r="E116" s="44"/>
      <c r="F116" s="53"/>
      <c r="G116" s="78">
        <f>ROUND(SUM(E116*F116),2)</f>
        <v>0</v>
      </c>
      <c r="H116" s="59"/>
      <c r="Y116" s="71"/>
      <c r="Z116" s="61"/>
      <c r="AA116" s="72"/>
    </row>
    <row r="117" spans="1:27" s="48" customFormat="1" x14ac:dyDescent="0.35">
      <c r="A117" s="29"/>
      <c r="B117" s="86"/>
      <c r="C117" s="88"/>
      <c r="D117" s="44"/>
      <c r="E117" s="44"/>
      <c r="F117" s="53"/>
      <c r="G117" s="78">
        <f>ROUND(SUM(E117*F117),2)</f>
        <v>0</v>
      </c>
      <c r="H117" s="59"/>
      <c r="Y117" s="71"/>
      <c r="Z117" s="61"/>
      <c r="AA117" s="72"/>
    </row>
    <row r="118" spans="1:27" s="48" customFormat="1" x14ac:dyDescent="0.35">
      <c r="A118" s="29"/>
      <c r="B118" s="86"/>
      <c r="C118" s="88"/>
      <c r="D118" s="44"/>
      <c r="E118" s="44"/>
      <c r="F118" s="53"/>
      <c r="G118" s="78">
        <f>ROUND(SUM(E118*F118),2)</f>
        <v>0</v>
      </c>
      <c r="H118" s="59"/>
      <c r="Y118" s="71" t="str">
        <f>C119</f>
        <v>Siseuksed</v>
      </c>
      <c r="Z118" s="61"/>
      <c r="AA118" s="72">
        <f>G119</f>
        <v>0</v>
      </c>
    </row>
    <row r="119" spans="1:27" s="48" customFormat="1" x14ac:dyDescent="0.35">
      <c r="A119" s="29"/>
      <c r="B119" s="52">
        <v>52</v>
      </c>
      <c r="C119" s="87" t="s">
        <v>369</v>
      </c>
      <c r="D119" s="52"/>
      <c r="E119" s="52"/>
      <c r="F119" s="55"/>
      <c r="G119" s="54">
        <f>SUM(G120:G122)</f>
        <v>0</v>
      </c>
      <c r="H119" s="59"/>
      <c r="Y119" s="71"/>
      <c r="Z119" s="61"/>
      <c r="AA119" s="72"/>
    </row>
    <row r="120" spans="1:27" s="48" customFormat="1" x14ac:dyDescent="0.35">
      <c r="A120" s="29"/>
      <c r="B120" s="86"/>
      <c r="C120" s="88"/>
      <c r="D120" s="44"/>
      <c r="E120" s="44"/>
      <c r="F120" s="53"/>
      <c r="G120" s="78">
        <f>ROUND(SUM(E120*F120),2)</f>
        <v>0</v>
      </c>
      <c r="H120" s="59"/>
      <c r="Y120" s="71"/>
      <c r="Z120" s="61"/>
      <c r="AA120" s="72"/>
    </row>
    <row r="121" spans="1:27" s="48" customFormat="1" x14ac:dyDescent="0.35">
      <c r="A121" s="29"/>
      <c r="B121" s="86"/>
      <c r="C121" s="88"/>
      <c r="D121" s="44"/>
      <c r="E121" s="44"/>
      <c r="F121" s="53"/>
      <c r="G121" s="78">
        <f>ROUND(SUM(E121*F121),2)</f>
        <v>0</v>
      </c>
      <c r="H121" s="59"/>
      <c r="Y121" s="71"/>
      <c r="Z121" s="61"/>
      <c r="AA121" s="72"/>
    </row>
    <row r="122" spans="1:27" s="48" customFormat="1" x14ac:dyDescent="0.35">
      <c r="A122" s="29"/>
      <c r="B122" s="86"/>
      <c r="C122" s="88"/>
      <c r="D122" s="44"/>
      <c r="E122" s="44"/>
      <c r="F122" s="53"/>
      <c r="G122" s="78">
        <f>ROUND(SUM(E122*F122),2)</f>
        <v>0</v>
      </c>
      <c r="H122" s="59"/>
      <c r="Y122" s="71" t="str">
        <f>C123</f>
        <v>Siseseinte pinnakatted</v>
      </c>
      <c r="Z122" s="61"/>
      <c r="AA122" s="72">
        <f>G123</f>
        <v>0</v>
      </c>
    </row>
    <row r="123" spans="1:27" s="48" customFormat="1" x14ac:dyDescent="0.35">
      <c r="A123" s="29"/>
      <c r="B123" s="52">
        <v>53</v>
      </c>
      <c r="C123" s="87" t="s">
        <v>370</v>
      </c>
      <c r="D123" s="52"/>
      <c r="E123" s="52"/>
      <c r="F123" s="55"/>
      <c r="G123" s="54">
        <f>SUM(G124:G126)</f>
        <v>0</v>
      </c>
      <c r="H123" s="59"/>
      <c r="Y123" s="71"/>
      <c r="Z123" s="61"/>
      <c r="AA123" s="72"/>
    </row>
    <row r="124" spans="1:27" s="48" customFormat="1" x14ac:dyDescent="0.35">
      <c r="A124" s="29"/>
      <c r="B124" s="86"/>
      <c r="C124" s="88"/>
      <c r="D124" s="44"/>
      <c r="E124" s="44"/>
      <c r="F124" s="53"/>
      <c r="G124" s="78">
        <f>ROUND(SUM(E124*F124),2)</f>
        <v>0</v>
      </c>
      <c r="H124" s="59"/>
      <c r="Y124" s="71"/>
      <c r="Z124" s="61"/>
      <c r="AA124" s="72"/>
    </row>
    <row r="125" spans="1:27" s="48" customFormat="1" x14ac:dyDescent="0.35">
      <c r="A125" s="29"/>
      <c r="B125" s="86"/>
      <c r="C125" s="88"/>
      <c r="D125" s="44"/>
      <c r="E125" s="44"/>
      <c r="F125" s="53"/>
      <c r="G125" s="78">
        <f>ROUND(SUM(E125*F125),2)</f>
        <v>0</v>
      </c>
      <c r="H125" s="59"/>
      <c r="Y125" s="71"/>
      <c r="Z125" s="61"/>
      <c r="AA125" s="72"/>
    </row>
    <row r="126" spans="1:27" s="48" customFormat="1" x14ac:dyDescent="0.35">
      <c r="A126" s="29"/>
      <c r="B126" s="86"/>
      <c r="C126" s="88"/>
      <c r="D126" s="44"/>
      <c r="E126" s="44"/>
      <c r="F126" s="53"/>
      <c r="G126" s="78">
        <f>ROUND(SUM(E126*F126),2)</f>
        <v>0</v>
      </c>
      <c r="H126" s="59"/>
      <c r="Y126" s="71" t="str">
        <f>C127</f>
        <v>Lagede pinnakatted</v>
      </c>
      <c r="Z126" s="61"/>
      <c r="AA126" s="72">
        <f>G127</f>
        <v>0</v>
      </c>
    </row>
    <row r="127" spans="1:27" s="48" customFormat="1" x14ac:dyDescent="0.35">
      <c r="A127" s="29"/>
      <c r="B127" s="52">
        <v>54</v>
      </c>
      <c r="C127" s="87" t="s">
        <v>483</v>
      </c>
      <c r="D127" s="52"/>
      <c r="E127" s="52"/>
      <c r="F127" s="55"/>
      <c r="G127" s="54">
        <f>SUM(G128:G130)</f>
        <v>0</v>
      </c>
      <c r="H127" s="59"/>
      <c r="Y127" s="71"/>
      <c r="Z127" s="61"/>
      <c r="AA127" s="72"/>
    </row>
    <row r="128" spans="1:27" s="48" customFormat="1" x14ac:dyDescent="0.35">
      <c r="A128" s="29"/>
      <c r="B128" s="86"/>
      <c r="C128" s="88"/>
      <c r="D128" s="44"/>
      <c r="E128" s="44"/>
      <c r="F128" s="53"/>
      <c r="G128" s="78">
        <f>ROUND(SUM(E128*F128),2)</f>
        <v>0</v>
      </c>
      <c r="H128" s="59"/>
      <c r="Y128" s="71"/>
      <c r="Z128" s="61"/>
      <c r="AA128" s="72"/>
    </row>
    <row r="129" spans="1:27" s="48" customFormat="1" x14ac:dyDescent="0.35">
      <c r="A129" s="29"/>
      <c r="B129" s="86"/>
      <c r="C129" s="88"/>
      <c r="D129" s="44"/>
      <c r="E129" s="44"/>
      <c r="F129" s="53"/>
      <c r="G129" s="78">
        <f>ROUND(SUM(E129*F129),2)</f>
        <v>0</v>
      </c>
      <c r="H129" s="59"/>
      <c r="Y129" s="71"/>
      <c r="Z129" s="61"/>
      <c r="AA129" s="72"/>
    </row>
    <row r="130" spans="1:27" s="48" customFormat="1" x14ac:dyDescent="0.35">
      <c r="A130" s="29"/>
      <c r="B130" s="86"/>
      <c r="C130" s="88"/>
      <c r="D130" s="44"/>
      <c r="E130" s="44"/>
      <c r="F130" s="53"/>
      <c r="G130" s="78">
        <f>ROUND(SUM(E130*F130),2)</f>
        <v>0</v>
      </c>
      <c r="H130" s="59"/>
      <c r="Y130" s="71" t="str">
        <f>C131</f>
        <v>Treppide pinnakatted</v>
      </c>
      <c r="Z130" s="61"/>
      <c r="AA130" s="72">
        <f>G131</f>
        <v>0</v>
      </c>
    </row>
    <row r="131" spans="1:27" s="48" customFormat="1" x14ac:dyDescent="0.35">
      <c r="A131" s="29"/>
      <c r="B131" s="52">
        <v>55</v>
      </c>
      <c r="C131" s="87" t="s">
        <v>371</v>
      </c>
      <c r="D131" s="52"/>
      <c r="E131" s="52"/>
      <c r="F131" s="55"/>
      <c r="G131" s="54">
        <f>SUM(G132:G134)</f>
        <v>0</v>
      </c>
      <c r="H131" s="59"/>
      <c r="Y131" s="71"/>
      <c r="Z131" s="61"/>
      <c r="AA131" s="72"/>
    </row>
    <row r="132" spans="1:27" s="48" customFormat="1" x14ac:dyDescent="0.35">
      <c r="A132" s="29"/>
      <c r="B132" s="86"/>
      <c r="C132" s="88"/>
      <c r="D132" s="44"/>
      <c r="E132" s="44"/>
      <c r="F132" s="53"/>
      <c r="G132" s="78">
        <f>ROUND(SUM(E132*F132),2)</f>
        <v>0</v>
      </c>
      <c r="H132" s="59"/>
      <c r="Y132" s="71"/>
      <c r="Z132" s="61"/>
      <c r="AA132" s="72"/>
    </row>
    <row r="133" spans="1:27" s="48" customFormat="1" x14ac:dyDescent="0.35">
      <c r="A133" s="29"/>
      <c r="B133" s="86"/>
      <c r="C133" s="88"/>
      <c r="D133" s="44"/>
      <c r="E133" s="44"/>
      <c r="F133" s="53"/>
      <c r="G133" s="78">
        <f>ROUND(SUM(E133*F133),2)</f>
        <v>0</v>
      </c>
      <c r="H133" s="59"/>
      <c r="Y133" s="71"/>
      <c r="Z133" s="61"/>
      <c r="AA133" s="72"/>
    </row>
    <row r="134" spans="1:27" s="48" customFormat="1" x14ac:dyDescent="0.35">
      <c r="A134" s="29"/>
      <c r="B134" s="86"/>
      <c r="C134" s="88"/>
      <c r="D134" s="44"/>
      <c r="E134" s="44"/>
      <c r="F134" s="53"/>
      <c r="G134" s="78">
        <f>ROUND(SUM(E134*F134),2)</f>
        <v>0</v>
      </c>
      <c r="H134" s="59"/>
      <c r="Y134" s="71" t="str">
        <f>C135</f>
        <v>Põrandad ja põrandakatted</v>
      </c>
      <c r="Z134" s="61"/>
      <c r="AA134" s="72">
        <f>G135</f>
        <v>0</v>
      </c>
    </row>
    <row r="135" spans="1:27" s="48" customFormat="1" x14ac:dyDescent="0.35">
      <c r="A135" s="29"/>
      <c r="B135" s="52">
        <v>56</v>
      </c>
      <c r="C135" s="87" t="s">
        <v>372</v>
      </c>
      <c r="D135" s="52"/>
      <c r="E135" s="52"/>
      <c r="F135" s="55"/>
      <c r="G135" s="54">
        <f>SUM(G136:G138)</f>
        <v>0</v>
      </c>
      <c r="H135" s="59"/>
      <c r="Y135" s="71"/>
      <c r="Z135" s="61"/>
      <c r="AA135" s="72"/>
    </row>
    <row r="136" spans="1:27" s="48" customFormat="1" x14ac:dyDescent="0.35">
      <c r="A136" s="29"/>
      <c r="B136" s="86"/>
      <c r="C136" s="88"/>
      <c r="D136" s="44"/>
      <c r="E136" s="44"/>
      <c r="F136" s="53"/>
      <c r="G136" s="78">
        <f>ROUND(SUM(E136*F136),2)</f>
        <v>0</v>
      </c>
      <c r="H136" s="59"/>
      <c r="Y136" s="71"/>
      <c r="Z136" s="61"/>
      <c r="AA136" s="72"/>
    </row>
    <row r="137" spans="1:27" s="48" customFormat="1" x14ac:dyDescent="0.35">
      <c r="A137" s="29"/>
      <c r="B137" s="86"/>
      <c r="C137" s="88"/>
      <c r="D137" s="44"/>
      <c r="E137" s="44"/>
      <c r="F137" s="53"/>
      <c r="G137" s="78">
        <f>ROUND(SUM(E137*F137),2)</f>
        <v>0</v>
      </c>
      <c r="H137" s="59"/>
      <c r="Y137" s="71"/>
      <c r="Z137" s="61"/>
      <c r="AA137" s="72"/>
    </row>
    <row r="138" spans="1:27" s="48" customFormat="1" x14ac:dyDescent="0.35">
      <c r="A138" s="29"/>
      <c r="B138" s="86"/>
      <c r="C138" s="88"/>
      <c r="D138" s="44"/>
      <c r="E138" s="44"/>
      <c r="F138" s="53"/>
      <c r="G138" s="78">
        <f>ROUND(SUM(E138*F138),2)</f>
        <v>0</v>
      </c>
      <c r="H138" s="59"/>
      <c r="Y138" s="71" t="str">
        <f>C139</f>
        <v>Eriruumide pinnakatted</v>
      </c>
      <c r="Z138" s="61"/>
      <c r="AA138" s="72">
        <f>G139</f>
        <v>0</v>
      </c>
    </row>
    <row r="139" spans="1:27" s="48" customFormat="1" x14ac:dyDescent="0.35">
      <c r="A139" s="29"/>
      <c r="B139" s="52">
        <v>57</v>
      </c>
      <c r="C139" s="87" t="s">
        <v>373</v>
      </c>
      <c r="D139" s="52"/>
      <c r="E139" s="52"/>
      <c r="F139" s="55"/>
      <c r="G139" s="54">
        <f>SUM(G140:G142)</f>
        <v>0</v>
      </c>
      <c r="H139" s="59"/>
      <c r="Y139" s="71"/>
      <c r="Z139" s="61"/>
      <c r="AA139" s="72"/>
    </row>
    <row r="140" spans="1:27" s="48" customFormat="1" x14ac:dyDescent="0.35">
      <c r="A140" s="29"/>
      <c r="B140" s="84"/>
      <c r="C140" s="89"/>
      <c r="D140" s="43"/>
      <c r="E140" s="43"/>
      <c r="F140" s="56"/>
      <c r="G140" s="78">
        <f>ROUND(SUM(E140*F140),2)</f>
        <v>0</v>
      </c>
      <c r="H140" s="59"/>
      <c r="Y140" s="71"/>
      <c r="Z140" s="61"/>
      <c r="AA140" s="72"/>
    </row>
    <row r="141" spans="1:27" s="48" customFormat="1" x14ac:dyDescent="0.35">
      <c r="A141" s="29"/>
      <c r="B141" s="84"/>
      <c r="C141" s="89"/>
      <c r="D141" s="43"/>
      <c r="E141" s="43"/>
      <c r="F141" s="56"/>
      <c r="G141" s="78">
        <f>ROUND(SUM(E141*F141),2)</f>
        <v>0</v>
      </c>
      <c r="H141" s="59"/>
      <c r="Y141" s="71"/>
      <c r="Z141" s="61"/>
      <c r="AA141" s="72"/>
    </row>
    <row r="142" spans="1:27" s="48" customFormat="1" x14ac:dyDescent="0.35">
      <c r="A142" s="29"/>
      <c r="B142" s="84"/>
      <c r="C142" s="89"/>
      <c r="D142" s="43"/>
      <c r="E142" s="43"/>
      <c r="F142" s="56"/>
      <c r="G142" s="78">
        <f>ROUND(SUM(E142*F142),2)</f>
        <v>0</v>
      </c>
      <c r="H142" s="59"/>
      <c r="Y142" s="71" t="str">
        <f>C143</f>
        <v xml:space="preserve">TEHNOSÜSTEEMID </v>
      </c>
      <c r="Z142" s="61"/>
      <c r="AA142" s="72">
        <f>G143</f>
        <v>0</v>
      </c>
    </row>
    <row r="143" spans="1:27" s="48" customFormat="1" x14ac:dyDescent="0.35">
      <c r="A143" s="29"/>
      <c r="B143" s="52">
        <v>6</v>
      </c>
      <c r="C143" s="75" t="s">
        <v>457</v>
      </c>
      <c r="D143" s="52"/>
      <c r="E143" s="52"/>
      <c r="F143" s="55"/>
      <c r="G143" s="54">
        <f>SUM(G144,G148,G152,G156,G160,G164)</f>
        <v>0</v>
      </c>
      <c r="H143" s="59"/>
      <c r="Y143" s="71" t="str">
        <f>C144</f>
        <v>Veevarustus ja kanalisatsioon</v>
      </c>
      <c r="Z143" s="61"/>
      <c r="AA143" s="72">
        <f>G144</f>
        <v>0</v>
      </c>
    </row>
    <row r="144" spans="1:27" s="48" customFormat="1" x14ac:dyDescent="0.35">
      <c r="A144" s="29"/>
      <c r="B144" s="52">
        <v>61</v>
      </c>
      <c r="C144" s="87" t="s">
        <v>374</v>
      </c>
      <c r="D144" s="52"/>
      <c r="E144" s="52"/>
      <c r="F144" s="55"/>
      <c r="G144" s="54">
        <f>SUM(G145:G147)</f>
        <v>0</v>
      </c>
      <c r="H144" s="59"/>
      <c r="Y144" s="71"/>
      <c r="Z144" s="61"/>
      <c r="AA144" s="72"/>
    </row>
    <row r="145" spans="1:27" s="48" customFormat="1" x14ac:dyDescent="0.35">
      <c r="A145" s="29"/>
      <c r="B145" s="86"/>
      <c r="C145" s="88"/>
      <c r="D145" s="44"/>
      <c r="E145" s="44"/>
      <c r="F145" s="53"/>
      <c r="G145" s="78">
        <f>ROUND(SUM(E145*F145),2)</f>
        <v>0</v>
      </c>
      <c r="H145" s="59"/>
      <c r="Y145" s="71"/>
      <c r="Z145" s="61"/>
      <c r="AA145" s="72"/>
    </row>
    <row r="146" spans="1:27" s="48" customFormat="1" x14ac:dyDescent="0.35">
      <c r="A146" s="29"/>
      <c r="B146" s="86"/>
      <c r="C146" s="88"/>
      <c r="D146" s="44"/>
      <c r="E146" s="44"/>
      <c r="F146" s="53"/>
      <c r="G146" s="78">
        <f>ROUND(SUM(E146*F146),2)</f>
        <v>0</v>
      </c>
      <c r="H146" s="59"/>
      <c r="Y146" s="71"/>
      <c r="Z146" s="61"/>
      <c r="AA146" s="72"/>
    </row>
    <row r="147" spans="1:27" s="48" customFormat="1" x14ac:dyDescent="0.35">
      <c r="A147" s="29"/>
      <c r="B147" s="86"/>
      <c r="C147" s="88"/>
      <c r="D147" s="44"/>
      <c r="E147" s="44"/>
      <c r="F147" s="53"/>
      <c r="G147" s="78">
        <f>ROUND(SUM(E147*F147),2)</f>
        <v>0</v>
      </c>
      <c r="H147" s="59"/>
      <c r="Y147" s="71" t="str">
        <f>C148</f>
        <v>Küte, ventilatsioon ja jahutus</v>
      </c>
      <c r="Z147" s="61"/>
      <c r="AA147" s="72">
        <f>G148</f>
        <v>0</v>
      </c>
    </row>
    <row r="148" spans="1:27" s="48" customFormat="1" x14ac:dyDescent="0.35">
      <c r="A148" s="29"/>
      <c r="B148" s="52">
        <v>62</v>
      </c>
      <c r="C148" s="87" t="s">
        <v>375</v>
      </c>
      <c r="D148" s="52"/>
      <c r="E148" s="52"/>
      <c r="F148" s="55"/>
      <c r="G148" s="54">
        <f>SUM(G149:G151)</f>
        <v>0</v>
      </c>
      <c r="H148" s="59"/>
      <c r="Y148" s="71"/>
      <c r="Z148" s="61"/>
      <c r="AA148" s="72"/>
    </row>
    <row r="149" spans="1:27" s="48" customFormat="1" x14ac:dyDescent="0.35">
      <c r="A149" s="29"/>
      <c r="B149" s="43"/>
      <c r="C149" s="90"/>
      <c r="D149" s="44"/>
      <c r="E149" s="44"/>
      <c r="F149" s="53"/>
      <c r="G149" s="78">
        <f>ROUND(SUM(E149*F149),2)</f>
        <v>0</v>
      </c>
      <c r="H149" s="59"/>
      <c r="Y149" s="71"/>
      <c r="Z149" s="61"/>
      <c r="AA149" s="72"/>
    </row>
    <row r="150" spans="1:27" s="48" customFormat="1" x14ac:dyDescent="0.35">
      <c r="A150" s="29"/>
      <c r="B150" s="43"/>
      <c r="C150" s="90"/>
      <c r="D150" s="44"/>
      <c r="E150" s="44"/>
      <c r="F150" s="53"/>
      <c r="G150" s="78">
        <f>ROUND(SUM(E150*F150),2)</f>
        <v>0</v>
      </c>
      <c r="H150" s="59"/>
      <c r="Y150" s="71"/>
      <c r="Z150" s="61"/>
      <c r="AA150" s="72"/>
    </row>
    <row r="151" spans="1:27" s="48" customFormat="1" x14ac:dyDescent="0.35">
      <c r="A151" s="29"/>
      <c r="B151" s="43"/>
      <c r="C151" s="90"/>
      <c r="D151" s="44"/>
      <c r="E151" s="44"/>
      <c r="F151" s="53"/>
      <c r="G151" s="78">
        <f>ROUND(SUM(E151*F151),2)</f>
        <v>0</v>
      </c>
      <c r="H151" s="59"/>
      <c r="Y151" s="71" t="str">
        <f>C152</f>
        <v>Tuletõrjevarustus</v>
      </c>
      <c r="Z151" s="61"/>
      <c r="AA151" s="72">
        <f>G152</f>
        <v>0</v>
      </c>
    </row>
    <row r="152" spans="1:27" s="48" customFormat="1" x14ac:dyDescent="0.35">
      <c r="A152" s="29"/>
      <c r="B152" s="52">
        <v>63</v>
      </c>
      <c r="C152" s="87" t="s">
        <v>376</v>
      </c>
      <c r="D152" s="52"/>
      <c r="E152" s="52"/>
      <c r="F152" s="55"/>
      <c r="G152" s="54">
        <f>SUM(G153:G155)</f>
        <v>0</v>
      </c>
      <c r="H152" s="59"/>
      <c r="Y152" s="71"/>
      <c r="Z152" s="61"/>
      <c r="AA152" s="72"/>
    </row>
    <row r="153" spans="1:27" s="48" customFormat="1" x14ac:dyDescent="0.35">
      <c r="A153" s="29"/>
      <c r="B153" s="43"/>
      <c r="C153" s="90"/>
      <c r="D153" s="44"/>
      <c r="E153" s="44"/>
      <c r="F153" s="53"/>
      <c r="G153" s="78">
        <f>ROUND(SUM(E153*F153),2)</f>
        <v>0</v>
      </c>
      <c r="H153" s="59"/>
      <c r="Y153" s="71"/>
      <c r="Z153" s="61"/>
      <c r="AA153" s="72"/>
    </row>
    <row r="154" spans="1:27" s="48" customFormat="1" x14ac:dyDescent="0.35">
      <c r="A154" s="29"/>
      <c r="B154" s="43"/>
      <c r="C154" s="90"/>
      <c r="D154" s="44"/>
      <c r="E154" s="44"/>
      <c r="F154" s="53"/>
      <c r="G154" s="78">
        <f>ROUND(SUM(E154*F154),2)</f>
        <v>0</v>
      </c>
      <c r="H154" s="59"/>
      <c r="Y154" s="71"/>
      <c r="Z154" s="61"/>
      <c r="AA154" s="72"/>
    </row>
    <row r="155" spans="1:27" s="48" customFormat="1" x14ac:dyDescent="0.35">
      <c r="A155" s="29"/>
      <c r="B155" s="43"/>
      <c r="C155" s="90"/>
      <c r="D155" s="44"/>
      <c r="E155" s="44"/>
      <c r="F155" s="53"/>
      <c r="G155" s="78">
        <f>ROUND(SUM(E155*F155),2)</f>
        <v>0</v>
      </c>
      <c r="H155" s="59"/>
      <c r="Y155" s="71" t="str">
        <f>C156</f>
        <v>Tugevvoolupaigaldis</v>
      </c>
      <c r="Z155" s="61"/>
      <c r="AA155" s="72">
        <f>G156</f>
        <v>0</v>
      </c>
    </row>
    <row r="156" spans="1:27" s="48" customFormat="1" x14ac:dyDescent="0.35">
      <c r="A156" s="29"/>
      <c r="B156" s="52">
        <v>64</v>
      </c>
      <c r="C156" s="87" t="s">
        <v>377</v>
      </c>
      <c r="D156" s="52"/>
      <c r="E156" s="52"/>
      <c r="F156" s="55"/>
      <c r="G156" s="54">
        <f>SUM(G157:G159)</f>
        <v>0</v>
      </c>
      <c r="H156" s="59"/>
      <c r="Y156" s="71"/>
      <c r="Z156" s="61"/>
      <c r="AA156" s="72"/>
    </row>
    <row r="157" spans="1:27" s="48" customFormat="1" x14ac:dyDescent="0.35">
      <c r="A157" s="29"/>
      <c r="B157" s="43"/>
      <c r="C157" s="90"/>
      <c r="D157" s="44"/>
      <c r="E157" s="44"/>
      <c r="F157" s="53"/>
      <c r="G157" s="78">
        <f>ROUND(SUM(E157*F157),2)</f>
        <v>0</v>
      </c>
      <c r="H157" s="59"/>
      <c r="Y157" s="71"/>
      <c r="Z157" s="61"/>
      <c r="AA157" s="72"/>
    </row>
    <row r="158" spans="1:27" s="48" customFormat="1" x14ac:dyDescent="0.35">
      <c r="A158" s="29"/>
      <c r="B158" s="43"/>
      <c r="C158" s="90"/>
      <c r="D158" s="44"/>
      <c r="E158" s="44"/>
      <c r="F158" s="53"/>
      <c r="G158" s="78">
        <f>ROUND(SUM(E158*F158),2)</f>
        <v>0</v>
      </c>
      <c r="H158" s="59"/>
      <c r="Y158" s="71"/>
      <c r="Z158" s="61"/>
      <c r="AA158" s="72"/>
    </row>
    <row r="159" spans="1:27" s="48" customFormat="1" x14ac:dyDescent="0.35">
      <c r="A159" s="29"/>
      <c r="B159" s="43"/>
      <c r="C159" s="90"/>
      <c r="D159" s="44"/>
      <c r="E159" s="44"/>
      <c r="F159" s="53"/>
      <c r="G159" s="78">
        <f>ROUND(SUM(E159*F159),2)</f>
        <v>0</v>
      </c>
      <c r="H159" s="59"/>
      <c r="Y159" s="71" t="e">
        <f>#REF!</f>
        <v>#REF!</v>
      </c>
      <c r="Z159" s="61"/>
      <c r="AA159" s="72" t="e">
        <f>#REF!</f>
        <v>#REF!</v>
      </c>
    </row>
    <row r="160" spans="1:27" s="48" customFormat="1" x14ac:dyDescent="0.35">
      <c r="A160" s="29"/>
      <c r="B160" s="52">
        <v>65</v>
      </c>
      <c r="C160" s="87" t="s">
        <v>378</v>
      </c>
      <c r="D160" s="52"/>
      <c r="E160" s="52"/>
      <c r="F160" s="55"/>
      <c r="G160" s="54">
        <f>SUM(G161:G163)</f>
        <v>0</v>
      </c>
      <c r="H160" s="59"/>
      <c r="Y160" s="71"/>
      <c r="Z160" s="61"/>
      <c r="AA160" s="72"/>
    </row>
    <row r="161" spans="1:27" s="48" customFormat="1" x14ac:dyDescent="0.35">
      <c r="A161" s="29"/>
      <c r="B161" s="43"/>
      <c r="C161" s="90"/>
      <c r="D161" s="44"/>
      <c r="E161" s="44"/>
      <c r="F161" s="53"/>
      <c r="G161" s="78">
        <f>ROUND(SUM(E161*F161),2)</f>
        <v>0</v>
      </c>
      <c r="H161" s="59"/>
      <c r="Y161" s="71"/>
      <c r="Z161" s="61"/>
      <c r="AA161" s="72"/>
    </row>
    <row r="162" spans="1:27" s="48" customFormat="1" x14ac:dyDescent="0.35">
      <c r="A162" s="29"/>
      <c r="B162" s="43"/>
      <c r="C162" s="90"/>
      <c r="D162" s="44"/>
      <c r="E162" s="44"/>
      <c r="F162" s="53"/>
      <c r="G162" s="78">
        <f>ROUND(SUM(E162*F162),2)</f>
        <v>0</v>
      </c>
      <c r="H162" s="59"/>
      <c r="Y162" s="71"/>
      <c r="Z162" s="61"/>
      <c r="AA162" s="72"/>
    </row>
    <row r="163" spans="1:27" s="48" customFormat="1" x14ac:dyDescent="0.35">
      <c r="A163" s="29"/>
      <c r="B163" s="43"/>
      <c r="C163" s="90"/>
      <c r="D163" s="44"/>
      <c r="E163" s="44"/>
      <c r="F163" s="53"/>
      <c r="G163" s="78">
        <f>ROUND(SUM(E163*F163),2)</f>
        <v>0</v>
      </c>
      <c r="H163" s="59"/>
      <c r="Y163" s="71"/>
      <c r="Z163" s="61"/>
      <c r="AA163" s="72"/>
    </row>
    <row r="164" spans="1:27" s="48" customFormat="1" x14ac:dyDescent="0.35">
      <c r="A164" s="29"/>
      <c r="B164" s="52">
        <v>66</v>
      </c>
      <c r="C164" s="87" t="s">
        <v>519</v>
      </c>
      <c r="D164" s="52"/>
      <c r="E164" s="52"/>
      <c r="F164" s="55"/>
      <c r="G164" s="54">
        <f>SUM(G165:G167)</f>
        <v>0</v>
      </c>
      <c r="H164" s="59"/>
      <c r="Y164" s="71"/>
      <c r="Z164" s="61"/>
      <c r="AA164" s="72"/>
    </row>
    <row r="165" spans="1:27" s="48" customFormat="1" x14ac:dyDescent="0.35">
      <c r="A165" s="29"/>
      <c r="B165" s="43"/>
      <c r="C165" s="90"/>
      <c r="D165" s="44"/>
      <c r="E165" s="44"/>
      <c r="F165" s="53"/>
      <c r="G165" s="78">
        <f>ROUND(SUM(E165*F165),2)</f>
        <v>0</v>
      </c>
      <c r="H165" s="59"/>
      <c r="Y165" s="71"/>
      <c r="Z165" s="61"/>
      <c r="AA165" s="72"/>
    </row>
    <row r="166" spans="1:27" s="48" customFormat="1" x14ac:dyDescent="0.35">
      <c r="A166" s="29"/>
      <c r="B166" s="43"/>
      <c r="C166" s="90"/>
      <c r="D166" s="44"/>
      <c r="E166" s="44"/>
      <c r="F166" s="53"/>
      <c r="G166" s="78">
        <f>ROUND(SUM(E166*F166),2)</f>
        <v>0</v>
      </c>
      <c r="H166" s="59"/>
      <c r="Y166" s="71"/>
      <c r="Z166" s="61"/>
      <c r="AA166" s="72"/>
    </row>
    <row r="167" spans="1:27" s="48" customFormat="1" x14ac:dyDescent="0.35">
      <c r="A167" s="29"/>
      <c r="B167" s="43"/>
      <c r="C167" s="90"/>
      <c r="D167" s="44"/>
      <c r="E167" s="44"/>
      <c r="F167" s="53"/>
      <c r="G167" s="78">
        <f>ROUND(SUM(E167*F167),2)</f>
        <v>0</v>
      </c>
      <c r="H167" s="59"/>
      <c r="Y167" s="71"/>
      <c r="Z167" s="61"/>
      <c r="AA167" s="72"/>
    </row>
    <row r="168" spans="1:27" s="48" customFormat="1" x14ac:dyDescent="0.35">
      <c r="A168" s="29"/>
      <c r="B168" s="52">
        <v>7</v>
      </c>
      <c r="C168" s="75" t="s">
        <v>458</v>
      </c>
      <c r="D168" s="52"/>
      <c r="E168" s="52"/>
      <c r="F168" s="55"/>
      <c r="G168" s="54">
        <f>SUM(G169,G173,G177,G181,G185,G189,G193)</f>
        <v>0</v>
      </c>
      <c r="H168" s="59"/>
      <c r="Y168" s="71" t="str">
        <f>C169</f>
        <v>Ajutised ehitised ehitusplatsil</v>
      </c>
      <c r="Z168" s="61"/>
      <c r="AA168" s="72">
        <f>G169</f>
        <v>0</v>
      </c>
    </row>
    <row r="169" spans="1:27" s="48" customFormat="1" x14ac:dyDescent="0.35">
      <c r="A169" s="29"/>
      <c r="B169" s="52">
        <v>71</v>
      </c>
      <c r="C169" s="87" t="s">
        <v>379</v>
      </c>
      <c r="D169" s="52"/>
      <c r="E169" s="52"/>
      <c r="F169" s="55"/>
      <c r="G169" s="54">
        <f>SUM(G170:G172)</f>
        <v>0</v>
      </c>
      <c r="H169" s="59"/>
      <c r="Y169" s="71"/>
      <c r="Z169" s="61"/>
      <c r="AA169" s="72"/>
    </row>
    <row r="170" spans="1:27" s="48" customFormat="1" x14ac:dyDescent="0.35">
      <c r="A170" s="29"/>
      <c r="B170" s="43"/>
      <c r="C170" s="90"/>
      <c r="D170" s="44"/>
      <c r="E170" s="44"/>
      <c r="F170" s="53"/>
      <c r="G170" s="78">
        <f>ROUND(SUM(E170*F170),2)</f>
        <v>0</v>
      </c>
      <c r="H170" s="59"/>
      <c r="Y170" s="71"/>
      <c r="Z170" s="61"/>
      <c r="AA170" s="72"/>
    </row>
    <row r="171" spans="1:27" s="48" customFormat="1" x14ac:dyDescent="0.35">
      <c r="A171" s="29"/>
      <c r="B171" s="43"/>
      <c r="C171" s="90"/>
      <c r="D171" s="44"/>
      <c r="E171" s="44"/>
      <c r="F171" s="53"/>
      <c r="G171" s="78">
        <f>ROUND(SUM(E171*F171),2)</f>
        <v>0</v>
      </c>
      <c r="H171" s="59"/>
      <c r="Y171" s="71"/>
      <c r="Z171" s="61"/>
      <c r="AA171" s="72"/>
    </row>
    <row r="172" spans="1:27" s="48" customFormat="1" x14ac:dyDescent="0.35">
      <c r="A172" s="29"/>
      <c r="B172" s="43"/>
      <c r="C172" s="90"/>
      <c r="D172" s="44"/>
      <c r="E172" s="44"/>
      <c r="F172" s="53"/>
      <c r="G172" s="78">
        <f>ROUND(SUM(E172*F172),2)</f>
        <v>0</v>
      </c>
      <c r="H172" s="59"/>
      <c r="Y172" s="71" t="str">
        <f>C173</f>
        <v>Ajutised tehnosüsteemid</v>
      </c>
      <c r="Z172" s="61"/>
      <c r="AA172" s="72">
        <f>G173</f>
        <v>0</v>
      </c>
    </row>
    <row r="173" spans="1:27" s="48" customFormat="1" x14ac:dyDescent="0.35">
      <c r="A173" s="29"/>
      <c r="B173" s="52">
        <v>72</v>
      </c>
      <c r="C173" s="87" t="s">
        <v>380</v>
      </c>
      <c r="D173" s="52"/>
      <c r="E173" s="52"/>
      <c r="F173" s="55"/>
      <c r="G173" s="54">
        <f>SUM(G174:G176)</f>
        <v>0</v>
      </c>
      <c r="H173" s="59"/>
      <c r="Y173" s="71"/>
      <c r="Z173" s="61"/>
      <c r="AA173" s="72"/>
    </row>
    <row r="174" spans="1:27" s="48" customFormat="1" x14ac:dyDescent="0.35">
      <c r="A174" s="29"/>
      <c r="B174" s="43"/>
      <c r="C174" s="90"/>
      <c r="D174" s="44"/>
      <c r="E174" s="44"/>
      <c r="F174" s="53"/>
      <c r="G174" s="78">
        <f>ROUND(SUM(E174*F174),2)</f>
        <v>0</v>
      </c>
      <c r="H174" s="59"/>
      <c r="Y174" s="71"/>
      <c r="Z174" s="61"/>
      <c r="AA174" s="72"/>
    </row>
    <row r="175" spans="1:27" s="48" customFormat="1" x14ac:dyDescent="0.35">
      <c r="A175" s="29"/>
      <c r="B175" s="43"/>
      <c r="C175" s="90"/>
      <c r="D175" s="44"/>
      <c r="E175" s="44"/>
      <c r="F175" s="53"/>
      <c r="G175" s="78">
        <f>ROUND(SUM(E175*F175),2)</f>
        <v>0</v>
      </c>
      <c r="H175" s="59"/>
      <c r="Y175" s="71"/>
      <c r="Z175" s="61"/>
      <c r="AA175" s="72"/>
    </row>
    <row r="176" spans="1:27" s="48" customFormat="1" x14ac:dyDescent="0.35">
      <c r="A176" s="29"/>
      <c r="B176" s="43"/>
      <c r="C176" s="90"/>
      <c r="D176" s="44"/>
      <c r="E176" s="44"/>
      <c r="F176" s="53"/>
      <c r="G176" s="78">
        <f>ROUND(SUM(E176*F176),2)</f>
        <v>0</v>
      </c>
      <c r="H176" s="59"/>
      <c r="Y176" s="71" t="str">
        <f>C177</f>
        <v>Masinad ja seadmed</v>
      </c>
      <c r="Z176" s="61"/>
      <c r="AA176" s="72">
        <f>G177</f>
        <v>0</v>
      </c>
    </row>
    <row r="177" spans="1:27" s="48" customFormat="1" x14ac:dyDescent="0.35">
      <c r="A177" s="29"/>
      <c r="B177" s="52">
        <v>73</v>
      </c>
      <c r="C177" s="87" t="s">
        <v>381</v>
      </c>
      <c r="D177" s="52"/>
      <c r="E177" s="52"/>
      <c r="F177" s="55"/>
      <c r="G177" s="54">
        <f>SUM(G178:G180)</f>
        <v>0</v>
      </c>
      <c r="H177" s="59"/>
      <c r="Y177" s="71"/>
      <c r="Z177" s="61"/>
      <c r="AA177" s="72"/>
    </row>
    <row r="178" spans="1:27" s="48" customFormat="1" x14ac:dyDescent="0.35">
      <c r="A178" s="29"/>
      <c r="B178" s="43"/>
      <c r="C178" s="90"/>
      <c r="D178" s="44"/>
      <c r="E178" s="44"/>
      <c r="F178" s="53"/>
      <c r="G178" s="78">
        <f>ROUND(SUM(E178*F178),2)</f>
        <v>0</v>
      </c>
      <c r="H178" s="59"/>
      <c r="Y178" s="71"/>
      <c r="Z178" s="61"/>
      <c r="AA178" s="72"/>
    </row>
    <row r="179" spans="1:27" s="48" customFormat="1" x14ac:dyDescent="0.35">
      <c r="A179" s="29"/>
      <c r="B179" s="43"/>
      <c r="C179" s="90"/>
      <c r="D179" s="44"/>
      <c r="E179" s="44"/>
      <c r="F179" s="53"/>
      <c r="G179" s="78">
        <f>ROUND(SUM(E179*F179),2)</f>
        <v>0</v>
      </c>
      <c r="H179" s="59"/>
      <c r="Y179" s="71"/>
      <c r="Z179" s="61"/>
      <c r="AA179" s="72"/>
    </row>
    <row r="180" spans="1:27" s="48" customFormat="1" x14ac:dyDescent="0.35">
      <c r="A180" s="29"/>
      <c r="B180" s="43"/>
      <c r="C180" s="90"/>
      <c r="D180" s="44"/>
      <c r="E180" s="44"/>
      <c r="F180" s="53"/>
      <c r="G180" s="78">
        <f>ROUND(SUM(E180*F180),2)</f>
        <v>0</v>
      </c>
      <c r="H180" s="59"/>
      <c r="Y180" s="71" t="str">
        <f>C181</f>
        <v>Tööriistad ja instrumendid</v>
      </c>
      <c r="Z180" s="61"/>
      <c r="AA180" s="72">
        <f>G181</f>
        <v>0</v>
      </c>
    </row>
    <row r="181" spans="1:27" s="48" customFormat="1" x14ac:dyDescent="0.35">
      <c r="A181" s="29"/>
      <c r="B181" s="52">
        <v>74</v>
      </c>
      <c r="C181" s="87" t="s">
        <v>487</v>
      </c>
      <c r="D181" s="52"/>
      <c r="E181" s="52"/>
      <c r="F181" s="55"/>
      <c r="G181" s="78">
        <f>SUM(G182:G184)</f>
        <v>0</v>
      </c>
      <c r="H181" s="59"/>
      <c r="Y181" s="71"/>
      <c r="Z181" s="61"/>
      <c r="AA181" s="72"/>
    </row>
    <row r="182" spans="1:27" s="48" customFormat="1" x14ac:dyDescent="0.35">
      <c r="A182" s="29"/>
      <c r="B182" s="91"/>
      <c r="C182" s="92"/>
      <c r="D182" s="44"/>
      <c r="E182" s="44"/>
      <c r="F182" s="53"/>
      <c r="G182" s="78">
        <f>ROUND(SUM(E182*F182),2)</f>
        <v>0</v>
      </c>
      <c r="H182" s="59"/>
      <c r="Y182" s="71"/>
      <c r="Z182" s="61"/>
      <c r="AA182" s="72"/>
    </row>
    <row r="183" spans="1:27" s="48" customFormat="1" x14ac:dyDescent="0.35">
      <c r="A183" s="29"/>
      <c r="B183" s="91"/>
      <c r="C183" s="92"/>
      <c r="D183" s="44"/>
      <c r="E183" s="44"/>
      <c r="F183" s="53"/>
      <c r="G183" s="78">
        <f>ROUND(SUM(E183*F183),2)</f>
        <v>0</v>
      </c>
      <c r="H183" s="59"/>
      <c r="Y183" s="71"/>
      <c r="Z183" s="61"/>
      <c r="AA183" s="72"/>
    </row>
    <row r="184" spans="1:27" s="48" customFormat="1" x14ac:dyDescent="0.35">
      <c r="A184" s="29"/>
      <c r="B184" s="91"/>
      <c r="C184" s="92"/>
      <c r="D184" s="44"/>
      <c r="E184" s="44"/>
      <c r="F184" s="53"/>
      <c r="G184" s="78">
        <f>ROUND(SUM(E184*F184),2)</f>
        <v>0</v>
      </c>
      <c r="H184" s="59"/>
      <c r="Y184" s="71" t="str">
        <f>C185</f>
        <v>Abimaterjalid</v>
      </c>
      <c r="Z184" s="61"/>
      <c r="AA184" s="72">
        <f>G185</f>
        <v>0</v>
      </c>
    </row>
    <row r="185" spans="1:27" s="48" customFormat="1" x14ac:dyDescent="0.35">
      <c r="A185" s="29"/>
      <c r="B185" s="52">
        <v>75</v>
      </c>
      <c r="C185" s="87" t="s">
        <v>382</v>
      </c>
      <c r="D185" s="52"/>
      <c r="E185" s="52"/>
      <c r="F185" s="55"/>
      <c r="G185" s="78">
        <f>SUM(G186:G188)</f>
        <v>0</v>
      </c>
      <c r="H185" s="59"/>
      <c r="Y185" s="71"/>
      <c r="Z185" s="61"/>
      <c r="AA185" s="72"/>
    </row>
    <row r="186" spans="1:27" s="48" customFormat="1" x14ac:dyDescent="0.35">
      <c r="A186" s="29"/>
      <c r="B186" s="91"/>
      <c r="C186" s="92"/>
      <c r="D186" s="43"/>
      <c r="E186" s="43"/>
      <c r="F186" s="56"/>
      <c r="G186" s="78">
        <f>ROUND(SUM(E186*F186),2)</f>
        <v>0</v>
      </c>
      <c r="H186" s="59"/>
      <c r="Y186" s="71"/>
      <c r="Z186" s="61"/>
      <c r="AA186" s="72"/>
    </row>
    <row r="187" spans="1:27" s="48" customFormat="1" x14ac:dyDescent="0.35">
      <c r="A187" s="29"/>
      <c r="B187" s="91"/>
      <c r="C187" s="92"/>
      <c r="D187" s="43"/>
      <c r="E187" s="43"/>
      <c r="F187" s="56"/>
      <c r="G187" s="78">
        <f>ROUND(SUM(E187*F187),2)</f>
        <v>0</v>
      </c>
      <c r="H187" s="59"/>
      <c r="Y187" s="71"/>
      <c r="Z187" s="61"/>
      <c r="AA187" s="72"/>
    </row>
    <row r="188" spans="1:27" s="48" customFormat="1" x14ac:dyDescent="0.35">
      <c r="A188" s="29"/>
      <c r="B188" s="91"/>
      <c r="C188" s="92"/>
      <c r="D188" s="43"/>
      <c r="E188" s="43"/>
      <c r="F188" s="56"/>
      <c r="G188" s="78">
        <f>ROUND(SUM(E188*F188),2)</f>
        <v>0</v>
      </c>
      <c r="H188" s="59"/>
      <c r="Y188" s="71" t="str">
        <f>C189</f>
        <v>Energiakulu</v>
      </c>
      <c r="Z188" s="61"/>
      <c r="AA188" s="72">
        <f>G189</f>
        <v>0</v>
      </c>
    </row>
    <row r="189" spans="1:27" s="48" customFormat="1" x14ac:dyDescent="0.35">
      <c r="A189" s="29"/>
      <c r="B189" s="52">
        <v>76</v>
      </c>
      <c r="C189" s="87" t="s">
        <v>383</v>
      </c>
      <c r="D189" s="52"/>
      <c r="E189" s="52"/>
      <c r="F189" s="55"/>
      <c r="G189" s="54">
        <f>SUM(G190:G192)</f>
        <v>0</v>
      </c>
      <c r="H189" s="59"/>
      <c r="Y189" s="71"/>
      <c r="Z189" s="61"/>
      <c r="AA189" s="72"/>
    </row>
    <row r="190" spans="1:27" s="48" customFormat="1" x14ac:dyDescent="0.35">
      <c r="A190" s="29"/>
      <c r="B190" s="43"/>
      <c r="C190" s="90"/>
      <c r="D190" s="44"/>
      <c r="E190" s="44"/>
      <c r="F190" s="53"/>
      <c r="G190" s="78">
        <f>ROUND(SUM(E190*F190),2)</f>
        <v>0</v>
      </c>
      <c r="H190" s="59"/>
      <c r="Y190" s="71"/>
      <c r="Z190" s="61"/>
      <c r="AA190" s="72"/>
    </row>
    <row r="191" spans="1:27" s="48" customFormat="1" x14ac:dyDescent="0.35">
      <c r="A191" s="29"/>
      <c r="B191" s="43"/>
      <c r="C191" s="90"/>
      <c r="D191" s="44"/>
      <c r="E191" s="44"/>
      <c r="F191" s="53"/>
      <c r="G191" s="78">
        <f>ROUND(SUM(E191*F191),2)</f>
        <v>0</v>
      </c>
      <c r="H191" s="59"/>
      <c r="Y191" s="71"/>
      <c r="Z191" s="61"/>
      <c r="AA191" s="72"/>
    </row>
    <row r="192" spans="1:27" s="48" customFormat="1" x14ac:dyDescent="0.35">
      <c r="A192" s="29"/>
      <c r="B192" s="43"/>
      <c r="C192" s="90"/>
      <c r="D192" s="44"/>
      <c r="E192" s="44"/>
      <c r="F192" s="53"/>
      <c r="G192" s="78">
        <f>SUM(E192*F192)</f>
        <v>0</v>
      </c>
      <c r="H192" s="59"/>
      <c r="Y192" s="71" t="str">
        <f>C193</f>
        <v>Veod</v>
      </c>
      <c r="Z192" s="61"/>
      <c r="AA192" s="72">
        <f>G193</f>
        <v>0</v>
      </c>
    </row>
    <row r="193" spans="1:27" s="48" customFormat="1" x14ac:dyDescent="0.35">
      <c r="A193" s="29"/>
      <c r="B193" s="52">
        <v>77</v>
      </c>
      <c r="C193" s="87" t="s">
        <v>384</v>
      </c>
      <c r="D193" s="52"/>
      <c r="E193" s="52"/>
      <c r="F193" s="55"/>
      <c r="G193" s="54">
        <f>SUM(G194:G196)</f>
        <v>0</v>
      </c>
      <c r="H193" s="59"/>
      <c r="Y193" s="71"/>
      <c r="Z193" s="61"/>
      <c r="AA193" s="72"/>
    </row>
    <row r="194" spans="1:27" s="48" customFormat="1" x14ac:dyDescent="0.35">
      <c r="A194" s="29"/>
      <c r="B194" s="43"/>
      <c r="C194" s="90"/>
      <c r="D194" s="44"/>
      <c r="E194" s="44"/>
      <c r="F194" s="53"/>
      <c r="G194" s="78">
        <f>ROUND(SUM(E194*F194),2)</f>
        <v>0</v>
      </c>
      <c r="H194" s="59"/>
      <c r="Y194" s="71"/>
      <c r="Z194" s="61"/>
      <c r="AA194" s="72"/>
    </row>
    <row r="195" spans="1:27" s="48" customFormat="1" x14ac:dyDescent="0.35">
      <c r="A195" s="29"/>
      <c r="B195" s="43"/>
      <c r="C195" s="90"/>
      <c r="D195" s="44"/>
      <c r="E195" s="44"/>
      <c r="F195" s="53"/>
      <c r="G195" s="78">
        <f>ROUND(SUM(E195*F195),2)</f>
        <v>0</v>
      </c>
      <c r="H195" s="59"/>
      <c r="Y195" s="71"/>
      <c r="Z195" s="61"/>
      <c r="AA195" s="72"/>
    </row>
    <row r="196" spans="1:27" s="48" customFormat="1" x14ac:dyDescent="0.35">
      <c r="A196" s="29"/>
      <c r="B196" s="43"/>
      <c r="C196" s="90"/>
      <c r="D196" s="44"/>
      <c r="E196" s="44"/>
      <c r="F196" s="53"/>
      <c r="G196" s="78">
        <f>ROUND(SUM(E196*F196),2)</f>
        <v>0</v>
      </c>
      <c r="H196" s="59"/>
      <c r="Y196" s="71" t="str">
        <f>C197</f>
        <v xml:space="preserve">EHITUSPLATSI ÜLDKULUD </v>
      </c>
      <c r="Z196" s="61"/>
      <c r="AA196" s="72">
        <f>G197</f>
        <v>0</v>
      </c>
    </row>
    <row r="197" spans="1:27" s="48" customFormat="1" x14ac:dyDescent="0.35">
      <c r="A197" s="29"/>
      <c r="B197" s="52">
        <v>8</v>
      </c>
      <c r="C197" s="75" t="s">
        <v>459</v>
      </c>
      <c r="D197" s="52"/>
      <c r="E197" s="52"/>
      <c r="F197" s="55"/>
      <c r="G197" s="54">
        <f>SUM(G198,G202,G206,G210,G214)</f>
        <v>0</v>
      </c>
      <c r="H197" s="59"/>
      <c r="Y197" s="71" t="str">
        <f>C198</f>
        <v>Juhtimiskulud</v>
      </c>
      <c r="Z197" s="61"/>
      <c r="AA197" s="72">
        <f>G198</f>
        <v>0</v>
      </c>
    </row>
    <row r="198" spans="1:27" s="48" customFormat="1" x14ac:dyDescent="0.35">
      <c r="A198" s="29"/>
      <c r="B198" s="52">
        <v>81</v>
      </c>
      <c r="C198" s="87" t="s">
        <v>385</v>
      </c>
      <c r="D198" s="52"/>
      <c r="E198" s="52"/>
      <c r="F198" s="55"/>
      <c r="G198" s="54">
        <f>SUM(G199:G201)</f>
        <v>0</v>
      </c>
      <c r="H198" s="59"/>
      <c r="Y198" s="71"/>
      <c r="Z198" s="61"/>
      <c r="AA198" s="72"/>
    </row>
    <row r="199" spans="1:27" s="48" customFormat="1" x14ac:dyDescent="0.35">
      <c r="A199" s="29"/>
      <c r="B199" s="43"/>
      <c r="C199" s="90"/>
      <c r="D199" s="44"/>
      <c r="E199" s="44"/>
      <c r="F199" s="53"/>
      <c r="G199" s="78">
        <f>ROUND(SUM(E199*F199),2)</f>
        <v>0</v>
      </c>
      <c r="H199" s="59"/>
      <c r="Y199" s="71"/>
      <c r="Z199" s="61"/>
      <c r="AA199" s="72"/>
    </row>
    <row r="200" spans="1:27" s="48" customFormat="1" x14ac:dyDescent="0.35">
      <c r="A200" s="29"/>
      <c r="B200" s="43"/>
      <c r="C200" s="90"/>
      <c r="D200" s="44"/>
      <c r="E200" s="44"/>
      <c r="F200" s="53"/>
      <c r="G200" s="78">
        <f>ROUND(SUM(E200*F200),2)</f>
        <v>0</v>
      </c>
      <c r="H200" s="59"/>
      <c r="Y200" s="71"/>
      <c r="Z200" s="61"/>
      <c r="AA200" s="72"/>
    </row>
    <row r="201" spans="1:27" s="48" customFormat="1" x14ac:dyDescent="0.35">
      <c r="A201" s="29"/>
      <c r="B201" s="43"/>
      <c r="C201" s="90"/>
      <c r="D201" s="44"/>
      <c r="E201" s="44"/>
      <c r="F201" s="53"/>
      <c r="G201" s="78">
        <f>ROUND(SUM(E201*F201),2)</f>
        <v>0</v>
      </c>
      <c r="H201" s="59"/>
      <c r="Y201" s="71" t="str">
        <f>C202</f>
        <v>Kulud abistavatele tegevustele</v>
      </c>
      <c r="Z201" s="61"/>
      <c r="AA201" s="72">
        <f>G202</f>
        <v>0</v>
      </c>
    </row>
    <row r="202" spans="1:27" s="48" customFormat="1" x14ac:dyDescent="0.35">
      <c r="A202" s="29"/>
      <c r="B202" s="52">
        <v>82</v>
      </c>
      <c r="C202" s="87" t="s">
        <v>386</v>
      </c>
      <c r="D202" s="52"/>
      <c r="E202" s="52"/>
      <c r="F202" s="55"/>
      <c r="G202" s="54">
        <f>SUM(G203:G205)</f>
        <v>0</v>
      </c>
      <c r="H202" s="59"/>
      <c r="Y202" s="71"/>
      <c r="Z202" s="61"/>
      <c r="AA202" s="72"/>
    </row>
    <row r="203" spans="1:27" s="48" customFormat="1" x14ac:dyDescent="0.35">
      <c r="A203" s="29"/>
      <c r="B203" s="43"/>
      <c r="C203" s="90"/>
      <c r="D203" s="44"/>
      <c r="E203" s="44"/>
      <c r="F203" s="53"/>
      <c r="G203" s="78">
        <f>ROUND(SUM(E203*F203),2)</f>
        <v>0</v>
      </c>
      <c r="H203" s="59"/>
      <c r="Y203" s="71"/>
      <c r="Z203" s="61"/>
      <c r="AA203" s="72"/>
    </row>
    <row r="204" spans="1:27" s="48" customFormat="1" x14ac:dyDescent="0.35">
      <c r="A204" s="29"/>
      <c r="B204" s="43"/>
      <c r="C204" s="90"/>
      <c r="D204" s="44"/>
      <c r="E204" s="44"/>
      <c r="F204" s="53"/>
      <c r="G204" s="78">
        <f>ROUND(SUM(E204*F204),2)</f>
        <v>0</v>
      </c>
      <c r="H204" s="59"/>
      <c r="Y204" s="71"/>
      <c r="Z204" s="61"/>
      <c r="AA204" s="72"/>
    </row>
    <row r="205" spans="1:27" s="48" customFormat="1" x14ac:dyDescent="0.35">
      <c r="A205" s="29"/>
      <c r="B205" s="43"/>
      <c r="C205" s="90"/>
      <c r="D205" s="44"/>
      <c r="E205" s="44"/>
      <c r="F205" s="53"/>
      <c r="G205" s="78">
        <f>ROUND(SUM(E205*F205),2)</f>
        <v>0</v>
      </c>
      <c r="H205" s="59"/>
      <c r="Y205" s="71" t="str">
        <f>C206</f>
        <v>Erikulud seoses tegevusega välisriikides</v>
      </c>
      <c r="Z205" s="61"/>
      <c r="AA205" s="72">
        <f>G206</f>
        <v>0</v>
      </c>
    </row>
    <row r="206" spans="1:27" s="48" customFormat="1" x14ac:dyDescent="0.35">
      <c r="A206" s="29"/>
      <c r="B206" s="52">
        <v>83</v>
      </c>
      <c r="C206" s="87" t="s">
        <v>387</v>
      </c>
      <c r="D206" s="52"/>
      <c r="E206" s="52"/>
      <c r="F206" s="55"/>
      <c r="G206" s="54">
        <f>SUM(G207:G209)</f>
        <v>0</v>
      </c>
      <c r="H206" s="59"/>
      <c r="Y206" s="71"/>
      <c r="Z206" s="61"/>
      <c r="AA206" s="72"/>
    </row>
    <row r="207" spans="1:27" s="48" customFormat="1" x14ac:dyDescent="0.35">
      <c r="A207" s="29"/>
      <c r="B207" s="91"/>
      <c r="C207" s="92"/>
      <c r="D207" s="43"/>
      <c r="E207" s="43"/>
      <c r="F207" s="56"/>
      <c r="G207" s="78">
        <f>ROUND(SUM(E207*F207),2)</f>
        <v>0</v>
      </c>
      <c r="H207" s="59"/>
      <c r="Y207" s="71"/>
      <c r="Z207" s="61"/>
      <c r="AA207" s="72"/>
    </row>
    <row r="208" spans="1:27" s="48" customFormat="1" x14ac:dyDescent="0.35">
      <c r="A208" s="29"/>
      <c r="B208" s="91"/>
      <c r="C208" s="92"/>
      <c r="D208" s="43"/>
      <c r="E208" s="43"/>
      <c r="F208" s="56"/>
      <c r="G208" s="78">
        <f>ROUND(SUM(E208*F208),2)</f>
        <v>0</v>
      </c>
      <c r="H208" s="59"/>
      <c r="Y208" s="71"/>
      <c r="Z208" s="61"/>
      <c r="AA208" s="72"/>
    </row>
    <row r="209" spans="1:27" s="48" customFormat="1" x14ac:dyDescent="0.35">
      <c r="A209" s="29"/>
      <c r="B209" s="91"/>
      <c r="C209" s="92"/>
      <c r="D209" s="43"/>
      <c r="E209" s="43"/>
      <c r="F209" s="56"/>
      <c r="G209" s="78">
        <f>ROUND(SUM(E209*F209),2)</f>
        <v>0</v>
      </c>
      <c r="H209" s="59"/>
      <c r="Y209" s="71" t="str">
        <f>C210</f>
        <v>Talvised lisakulud</v>
      </c>
      <c r="Z209" s="61"/>
      <c r="AA209" s="72">
        <f>G210</f>
        <v>0</v>
      </c>
    </row>
    <row r="210" spans="1:27" s="48" customFormat="1" x14ac:dyDescent="0.35">
      <c r="A210" s="29"/>
      <c r="B210" s="52">
        <v>84</v>
      </c>
      <c r="C210" s="87" t="s">
        <v>388</v>
      </c>
      <c r="D210" s="52"/>
      <c r="E210" s="52"/>
      <c r="F210" s="55"/>
      <c r="G210" s="54">
        <f>SUM(G211:G213)</f>
        <v>0</v>
      </c>
      <c r="H210" s="59"/>
      <c r="Y210" s="71"/>
      <c r="Z210" s="61"/>
      <c r="AA210" s="72"/>
    </row>
    <row r="211" spans="1:27" s="48" customFormat="1" x14ac:dyDescent="0.35">
      <c r="A211" s="29"/>
      <c r="B211" s="43"/>
      <c r="C211" s="90"/>
      <c r="D211" s="44"/>
      <c r="E211" s="44"/>
      <c r="F211" s="53"/>
      <c r="G211" s="78">
        <f>ROUND(SUM(E211*F211),2)</f>
        <v>0</v>
      </c>
      <c r="H211" s="59"/>
      <c r="Y211" s="71"/>
      <c r="Z211" s="61"/>
      <c r="AA211" s="72"/>
    </row>
    <row r="212" spans="1:27" s="48" customFormat="1" x14ac:dyDescent="0.35">
      <c r="A212" s="29"/>
      <c r="B212" s="43"/>
      <c r="C212" s="90"/>
      <c r="D212" s="44"/>
      <c r="E212" s="44"/>
      <c r="F212" s="53"/>
      <c r="G212" s="78">
        <f>ROUND(SUM(E212*F212),2)</f>
        <v>0</v>
      </c>
      <c r="H212" s="59"/>
      <c r="Y212" s="71"/>
      <c r="Z212" s="61"/>
      <c r="AA212" s="72"/>
    </row>
    <row r="213" spans="1:27" s="48" customFormat="1" x14ac:dyDescent="0.35">
      <c r="A213" s="29"/>
      <c r="B213" s="43"/>
      <c r="C213" s="90"/>
      <c r="D213" s="44"/>
      <c r="E213" s="44"/>
      <c r="F213" s="53"/>
      <c r="G213" s="78">
        <f>ROUND(SUM(E213*F213),2)</f>
        <v>0</v>
      </c>
      <c r="H213" s="59"/>
      <c r="Y213" s="71" t="str">
        <f>C214</f>
        <v>Lepingu erikulud</v>
      </c>
      <c r="Z213" s="61"/>
      <c r="AA213" s="72">
        <f>G214</f>
        <v>0</v>
      </c>
    </row>
    <row r="214" spans="1:27" s="48" customFormat="1" x14ac:dyDescent="0.35">
      <c r="A214" s="29"/>
      <c r="B214" s="52">
        <v>85</v>
      </c>
      <c r="C214" s="87" t="s">
        <v>389</v>
      </c>
      <c r="D214" s="52"/>
      <c r="E214" s="52"/>
      <c r="F214" s="55"/>
      <c r="G214" s="54">
        <f>SUM(G215:G217)</f>
        <v>0</v>
      </c>
      <c r="H214" s="59"/>
      <c r="Y214" s="71"/>
      <c r="Z214" s="61"/>
      <c r="AA214" s="72"/>
    </row>
    <row r="215" spans="1:27" s="48" customFormat="1" x14ac:dyDescent="0.35">
      <c r="A215" s="29"/>
      <c r="B215" s="43"/>
      <c r="C215" s="90"/>
      <c r="D215" s="44"/>
      <c r="E215" s="44"/>
      <c r="F215" s="53"/>
      <c r="G215" s="78">
        <f>ROUND(SUM(E215*F215),2)</f>
        <v>0</v>
      </c>
      <c r="H215" s="59"/>
      <c r="Y215" s="71"/>
      <c r="Z215" s="61"/>
      <c r="AA215" s="72"/>
    </row>
    <row r="216" spans="1:27" s="48" customFormat="1" x14ac:dyDescent="0.35">
      <c r="A216" s="29"/>
      <c r="B216" s="43"/>
      <c r="C216" s="90"/>
      <c r="D216" s="44"/>
      <c r="E216" s="44"/>
      <c r="F216" s="53"/>
      <c r="G216" s="78">
        <f>ROUND(SUM(E216*F216),2)</f>
        <v>0</v>
      </c>
      <c r="H216" s="59"/>
      <c r="Y216" s="71"/>
      <c r="Z216" s="61"/>
      <c r="AA216" s="72"/>
    </row>
    <row r="217" spans="1:27" x14ac:dyDescent="0.35">
      <c r="B217" s="43"/>
      <c r="C217" s="90"/>
      <c r="D217" s="44"/>
      <c r="E217" s="44"/>
      <c r="F217" s="53"/>
      <c r="G217" s="78">
        <f>ROUND(SUM(E217*F217),2)</f>
        <v>0</v>
      </c>
    </row>
  </sheetData>
  <sheetProtection formatCells="0" formatColumns="0" formatRows="0" insertColumns="0" insertRows="0" insertHyperlinks="0" deleteColumns="0" deleteRows="0" sort="0" autoFilter="0" pivotTables="0"/>
  <customSheetViews>
    <customSheetView guid="{217BE030-2902-4496-AA81-446E4FF64EDE}" showPageBreaks="1" showGridLines="0" showRowCol="0" fitToPage="1" hiddenRows="1" hiddenColumns="1" topLeftCell="A325">
      <selection activeCell="J1" sqref="A1:J356"/>
      <pageMargins left="0.7" right="0.7" top="0.75" bottom="0.75" header="0.3" footer="0.3"/>
      <pageSetup paperSize="9" scale="58" fitToHeight="0" orientation="portrait" r:id="rId1"/>
      <extLst>
        <ext xmlns:xlsdti="http://schemas.microsoft.com/office/spreadsheetml/2023/showDataTypeIcons" uri="{a3c15fd4-4149-4032-8f15-062bd4999b60}">
          <xlsdti:showDataTypeIconsCustomSheetView visible="0"/>
        </ext>
      </extLst>
    </customSheetView>
  </customSheetViews>
  <mergeCells count="17">
    <mergeCell ref="B21:C21"/>
    <mergeCell ref="B13:D13"/>
    <mergeCell ref="E12:G12"/>
    <mergeCell ref="B12:D12"/>
    <mergeCell ref="E16:G16"/>
    <mergeCell ref="B15:D15"/>
    <mergeCell ref="E15:G15"/>
    <mergeCell ref="B16:D16"/>
    <mergeCell ref="E13:G13"/>
    <mergeCell ref="B14:G14"/>
    <mergeCell ref="B11:D11"/>
    <mergeCell ref="E11:G11"/>
    <mergeCell ref="B6:G6"/>
    <mergeCell ref="B9:G9"/>
    <mergeCell ref="B8:D8"/>
    <mergeCell ref="E8:G8"/>
    <mergeCell ref="B10:G10"/>
  </mergeCells>
  <dataValidations disablePrompts="1" count="2">
    <dataValidation type="textLength" operator="equal" allowBlank="1" showInputMessage="1" showErrorMessage="1" sqref="E12:G12" xr:uid="{43DCFB7A-CCA4-49A9-A141-693D09D12F86}">
      <formula1>9</formula1>
    </dataValidation>
    <dataValidation type="textLength" operator="equal" allowBlank="1" showInputMessage="1" showErrorMessage="1" sqref="E13:G13" xr:uid="{AEE7FB96-DAEC-4B08-9780-089115392BDD}">
      <formula1>14</formula1>
    </dataValidation>
  </dataValidations>
  <pageMargins left="0.7" right="0.7" top="0.75" bottom="0.75" header="0.3" footer="0.3"/>
  <pageSetup paperSize="9" scale="61" fitToHeight="0" orientation="portrait" r:id="rId2"/>
  <ignoredErrors>
    <ignoredError sqref="G23 G20" unlockedFormula="1"/>
    <ignoredError sqref="G27 G31 G35 G39 G43 G51:G52 G56 G60 G64 G68 G72:G73 G77 G81 G85 G89:G90 G94 G98 G102 G106 G110 G114:G115 G119 G123 G127 G131 G135 G139 G144 G148 G152 G156 G168:G169 G173 G177 G181 G185 G189 G192:G193 G197:G198 G202 G206 G210 G214" formula="1" unlocked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5665A-B381-4833-AF42-4B2483208763}">
  <sheetPr codeName="Sheet6"/>
  <dimension ref="A1:V301"/>
  <sheetViews>
    <sheetView workbookViewId="0">
      <selection activeCell="B5" sqref="B5"/>
    </sheetView>
  </sheetViews>
  <sheetFormatPr defaultRowHeight="12.5" x14ac:dyDescent="0.25"/>
  <cols>
    <col min="1" max="1" width="2" bestFit="1" customWidth="1"/>
    <col min="2" max="2" width="43.54296875" bestFit="1" customWidth="1"/>
    <col min="3" max="3" width="6" customWidth="1"/>
    <col min="4" max="4" width="2" bestFit="1" customWidth="1"/>
    <col min="5" max="5" width="26.6328125" bestFit="1" customWidth="1"/>
    <col min="6" max="6" width="3" bestFit="1" customWidth="1"/>
    <col min="7" max="7" width="58" bestFit="1" customWidth="1"/>
    <col min="8" max="8" width="2" bestFit="1" customWidth="1"/>
    <col min="9" max="9" width="49.453125" bestFit="1" customWidth="1"/>
    <col min="10" max="10" width="2" bestFit="1" customWidth="1"/>
    <col min="11" max="11" width="37.08984375" bestFit="1" customWidth="1"/>
    <col min="12" max="12" width="3" style="17" bestFit="1" customWidth="1"/>
    <col min="13" max="13" width="55.453125" bestFit="1" customWidth="1"/>
    <col min="14" max="14" width="2" style="17" bestFit="1" customWidth="1"/>
    <col min="15" max="15" width="40.36328125" bestFit="1" customWidth="1"/>
    <col min="16" max="16" width="3" style="17" bestFit="1" customWidth="1"/>
    <col min="17" max="17" width="59.36328125" bestFit="1" customWidth="1"/>
    <col min="18" max="18" width="2" style="17" bestFit="1" customWidth="1"/>
    <col min="19" max="19" width="32.08984375" bestFit="1" customWidth="1"/>
    <col min="20" max="20" width="3.08984375" customWidth="1"/>
    <col min="21" max="21" width="4" style="17" bestFit="1" customWidth="1"/>
    <col min="22" max="22" width="169.08984375" bestFit="1" customWidth="1"/>
  </cols>
  <sheetData>
    <row r="1" spans="1:22" ht="14.5" x14ac:dyDescent="0.35">
      <c r="A1" s="3">
        <v>1</v>
      </c>
      <c r="B1" s="4" t="s">
        <v>396</v>
      </c>
      <c r="C1" s="2"/>
      <c r="D1" s="3"/>
      <c r="E1" s="5" t="s">
        <v>397</v>
      </c>
      <c r="F1" s="5"/>
      <c r="G1" s="5" t="s">
        <v>398</v>
      </c>
      <c r="H1" s="5"/>
      <c r="I1" s="5" t="s">
        <v>399</v>
      </c>
      <c r="J1" s="5"/>
      <c r="K1" s="5" t="s">
        <v>400</v>
      </c>
      <c r="L1" s="6"/>
      <c r="M1" s="5" t="s">
        <v>401</v>
      </c>
      <c r="N1" s="6"/>
      <c r="O1" s="7" t="s">
        <v>402</v>
      </c>
      <c r="P1" s="6"/>
      <c r="Q1" s="7" t="s">
        <v>403</v>
      </c>
      <c r="R1" s="6"/>
      <c r="S1" s="5" t="s">
        <v>404</v>
      </c>
      <c r="U1" s="8">
        <v>1</v>
      </c>
      <c r="V1" s="3" t="s">
        <v>25</v>
      </c>
    </row>
    <row r="2" spans="1:22" x14ac:dyDescent="0.25">
      <c r="A2" s="3">
        <v>2</v>
      </c>
      <c r="B2" s="4" t="s">
        <v>405</v>
      </c>
      <c r="C2" s="2"/>
      <c r="D2" s="3">
        <v>1</v>
      </c>
      <c r="E2" s="4" t="s">
        <v>14</v>
      </c>
      <c r="F2" s="4">
        <v>1</v>
      </c>
      <c r="G2" s="4" t="s">
        <v>14</v>
      </c>
      <c r="H2" s="9">
        <v>1</v>
      </c>
      <c r="I2" s="9" t="s">
        <v>14</v>
      </c>
      <c r="J2" s="10">
        <v>1</v>
      </c>
      <c r="K2" s="10" t="s">
        <v>14</v>
      </c>
      <c r="L2" s="3">
        <v>1</v>
      </c>
      <c r="M2" s="3" t="s">
        <v>14</v>
      </c>
      <c r="N2" s="3">
        <v>1</v>
      </c>
      <c r="O2" s="9" t="s">
        <v>14</v>
      </c>
      <c r="P2" s="11">
        <v>1</v>
      </c>
      <c r="Q2" s="3" t="s">
        <v>14</v>
      </c>
      <c r="R2" s="11">
        <v>1</v>
      </c>
      <c r="S2" s="4" t="s">
        <v>7</v>
      </c>
      <c r="U2" s="8">
        <v>2</v>
      </c>
      <c r="V2" s="3" t="s">
        <v>26</v>
      </c>
    </row>
    <row r="3" spans="1:22" x14ac:dyDescent="0.25">
      <c r="A3" s="3">
        <v>3</v>
      </c>
      <c r="B3" s="4" t="s">
        <v>406</v>
      </c>
      <c r="C3" s="2"/>
      <c r="D3" s="3">
        <v>2</v>
      </c>
      <c r="E3" s="4" t="s">
        <v>15</v>
      </c>
      <c r="F3" s="4">
        <v>2</v>
      </c>
      <c r="G3" s="4" t="s">
        <v>17</v>
      </c>
      <c r="H3" s="9">
        <v>2</v>
      </c>
      <c r="I3" s="9" t="s">
        <v>407</v>
      </c>
      <c r="J3" s="10">
        <v>2</v>
      </c>
      <c r="K3" s="10" t="s">
        <v>407</v>
      </c>
      <c r="L3" s="3">
        <v>2</v>
      </c>
      <c r="M3" s="3" t="s">
        <v>325</v>
      </c>
      <c r="N3" s="3">
        <v>2</v>
      </c>
      <c r="O3" s="9" t="s">
        <v>326</v>
      </c>
      <c r="P3" s="11">
        <v>2</v>
      </c>
      <c r="Q3" s="3" t="s">
        <v>327</v>
      </c>
      <c r="R3" s="11">
        <v>2</v>
      </c>
      <c r="S3" s="4" t="s">
        <v>8</v>
      </c>
      <c r="U3" s="8">
        <v>3</v>
      </c>
      <c r="V3" s="3" t="s">
        <v>27</v>
      </c>
    </row>
    <row r="4" spans="1:22" x14ac:dyDescent="0.25">
      <c r="A4" s="3">
        <v>4</v>
      </c>
      <c r="B4" s="4" t="s">
        <v>408</v>
      </c>
      <c r="C4" s="2"/>
      <c r="D4" s="3">
        <v>3</v>
      </c>
      <c r="E4" s="4" t="s">
        <v>16</v>
      </c>
      <c r="F4" s="4">
        <v>3</v>
      </c>
      <c r="G4" s="4" t="s">
        <v>330</v>
      </c>
      <c r="H4" s="9">
        <v>3</v>
      </c>
      <c r="I4" s="9" t="s">
        <v>324</v>
      </c>
      <c r="J4" s="10">
        <v>3</v>
      </c>
      <c r="K4" s="10" t="s">
        <v>324</v>
      </c>
      <c r="L4" s="3">
        <v>3</v>
      </c>
      <c r="M4" s="3" t="s">
        <v>328</v>
      </c>
      <c r="N4" s="3">
        <v>3</v>
      </c>
      <c r="O4" s="9" t="s">
        <v>329</v>
      </c>
      <c r="P4" s="11">
        <v>3</v>
      </c>
      <c r="Q4" s="4" t="s">
        <v>330</v>
      </c>
      <c r="R4" s="11">
        <v>3</v>
      </c>
      <c r="S4" s="4" t="s">
        <v>9</v>
      </c>
      <c r="U4" s="8">
        <v>4</v>
      </c>
      <c r="V4" s="12" t="s">
        <v>28</v>
      </c>
    </row>
    <row r="5" spans="1:22" x14ac:dyDescent="0.25">
      <c r="A5" s="3">
        <v>5</v>
      </c>
      <c r="B5" s="4" t="s">
        <v>409</v>
      </c>
      <c r="C5" s="2"/>
      <c r="D5" s="3">
        <v>4</v>
      </c>
      <c r="E5" s="4" t="s">
        <v>332</v>
      </c>
      <c r="F5" s="4">
        <v>4</v>
      </c>
      <c r="G5" s="4" t="s">
        <v>22</v>
      </c>
      <c r="H5" s="9">
        <v>4</v>
      </c>
      <c r="I5" s="9" t="s">
        <v>18</v>
      </c>
      <c r="J5" s="10">
        <v>4</v>
      </c>
      <c r="K5" s="10" t="s">
        <v>18</v>
      </c>
      <c r="L5" s="3">
        <v>4</v>
      </c>
      <c r="M5" s="3" t="s">
        <v>330</v>
      </c>
      <c r="N5" s="3">
        <v>4</v>
      </c>
      <c r="O5" s="4" t="s">
        <v>328</v>
      </c>
      <c r="P5" s="11">
        <v>4</v>
      </c>
      <c r="Q5" s="4" t="s">
        <v>331</v>
      </c>
      <c r="R5" s="11">
        <v>4</v>
      </c>
      <c r="S5" s="4" t="s">
        <v>10</v>
      </c>
      <c r="U5" s="8">
        <v>5</v>
      </c>
      <c r="V5" s="3" t="s">
        <v>29</v>
      </c>
    </row>
    <row r="6" spans="1:22" x14ac:dyDescent="0.25">
      <c r="A6" s="3">
        <v>6</v>
      </c>
      <c r="B6" s="4"/>
      <c r="D6" s="3">
        <v>5</v>
      </c>
      <c r="E6" s="3" t="s">
        <v>410</v>
      </c>
      <c r="F6" s="4">
        <v>5</v>
      </c>
      <c r="G6" s="4" t="s">
        <v>18</v>
      </c>
      <c r="H6" s="9">
        <v>5</v>
      </c>
      <c r="I6" s="9" t="s">
        <v>19</v>
      </c>
      <c r="J6" s="10">
        <v>5</v>
      </c>
      <c r="K6" s="10" t="s">
        <v>19</v>
      </c>
      <c r="L6" s="3">
        <v>5</v>
      </c>
      <c r="M6" s="3" t="s">
        <v>22</v>
      </c>
      <c r="N6" s="3">
        <v>5</v>
      </c>
      <c r="O6" s="4" t="s">
        <v>334</v>
      </c>
      <c r="P6" s="11">
        <v>5</v>
      </c>
      <c r="Q6" s="4" t="s">
        <v>333</v>
      </c>
      <c r="R6" s="11">
        <v>5</v>
      </c>
      <c r="S6" s="4" t="s">
        <v>11</v>
      </c>
      <c r="U6" s="8">
        <v>6</v>
      </c>
      <c r="V6" s="3" t="s">
        <v>30</v>
      </c>
    </row>
    <row r="7" spans="1:22" x14ac:dyDescent="0.25">
      <c r="F7" s="4">
        <v>6</v>
      </c>
      <c r="G7" s="4" t="s">
        <v>19</v>
      </c>
      <c r="H7" s="9">
        <v>6</v>
      </c>
      <c r="I7" s="9" t="s">
        <v>21</v>
      </c>
      <c r="J7" s="10">
        <v>6</v>
      </c>
      <c r="K7" s="10" t="s">
        <v>21</v>
      </c>
      <c r="L7" s="3">
        <v>6</v>
      </c>
      <c r="M7" s="3" t="s">
        <v>333</v>
      </c>
      <c r="N7" s="3">
        <v>6</v>
      </c>
      <c r="O7" s="4" t="s">
        <v>336</v>
      </c>
      <c r="P7" s="11">
        <v>6</v>
      </c>
      <c r="Q7" s="4" t="s">
        <v>337</v>
      </c>
      <c r="R7" s="11">
        <v>6</v>
      </c>
      <c r="S7" s="4" t="s">
        <v>12</v>
      </c>
      <c r="U7" s="8">
        <v>7</v>
      </c>
      <c r="V7" s="3" t="s">
        <v>31</v>
      </c>
    </row>
    <row r="8" spans="1:22" x14ac:dyDescent="0.25">
      <c r="F8" s="4">
        <v>7</v>
      </c>
      <c r="G8" s="4" t="s">
        <v>20</v>
      </c>
      <c r="H8" s="9">
        <v>7</v>
      </c>
      <c r="I8" s="9" t="s">
        <v>24</v>
      </c>
      <c r="J8" s="10">
        <v>7</v>
      </c>
      <c r="K8" s="10" t="s">
        <v>24</v>
      </c>
      <c r="L8" s="3">
        <v>7</v>
      </c>
      <c r="M8" s="3" t="s">
        <v>335</v>
      </c>
      <c r="N8" s="3">
        <v>7</v>
      </c>
      <c r="O8" s="4" t="s">
        <v>339</v>
      </c>
      <c r="P8" s="11">
        <v>7</v>
      </c>
      <c r="Q8" s="4" t="s">
        <v>340</v>
      </c>
      <c r="R8" s="11">
        <v>7</v>
      </c>
      <c r="S8" s="4" t="s">
        <v>13</v>
      </c>
      <c r="U8" s="8">
        <v>8</v>
      </c>
      <c r="V8" s="3" t="s">
        <v>32</v>
      </c>
    </row>
    <row r="9" spans="1:22" x14ac:dyDescent="0.25">
      <c r="F9" s="4">
        <v>8</v>
      </c>
      <c r="G9" s="13" t="s">
        <v>23</v>
      </c>
      <c r="H9" s="9">
        <v>8</v>
      </c>
      <c r="I9" s="9" t="s">
        <v>410</v>
      </c>
      <c r="J9" s="10">
        <v>8</v>
      </c>
      <c r="K9" s="10" t="s">
        <v>410</v>
      </c>
      <c r="L9" s="3">
        <v>8</v>
      </c>
      <c r="M9" s="3" t="s">
        <v>338</v>
      </c>
      <c r="N9" s="4">
        <v>8</v>
      </c>
      <c r="O9" s="4"/>
      <c r="P9" s="11">
        <v>8</v>
      </c>
      <c r="Q9" s="4" t="s">
        <v>342</v>
      </c>
      <c r="R9" s="11">
        <v>8</v>
      </c>
      <c r="S9" s="3" t="s">
        <v>411</v>
      </c>
      <c r="U9" s="8">
        <v>9</v>
      </c>
      <c r="V9" s="3" t="s">
        <v>33</v>
      </c>
    </row>
    <row r="10" spans="1:22" x14ac:dyDescent="0.25">
      <c r="F10" s="4">
        <v>9</v>
      </c>
      <c r="G10" s="13" t="s">
        <v>21</v>
      </c>
      <c r="H10" s="1"/>
      <c r="I10" s="1"/>
      <c r="J10" s="1"/>
      <c r="L10" s="3">
        <v>9</v>
      </c>
      <c r="M10" s="14" t="s">
        <v>341</v>
      </c>
      <c r="N10" s="2"/>
      <c r="O10" s="2"/>
      <c r="P10" s="15">
        <v>9</v>
      </c>
      <c r="Q10" s="16" t="s">
        <v>344</v>
      </c>
      <c r="U10" s="8">
        <v>10</v>
      </c>
      <c r="V10" s="3" t="s">
        <v>34</v>
      </c>
    </row>
    <row r="11" spans="1:22" x14ac:dyDescent="0.25">
      <c r="F11" s="4">
        <v>10</v>
      </c>
      <c r="G11" s="4" t="s">
        <v>24</v>
      </c>
      <c r="H11" s="1"/>
      <c r="I11" s="1"/>
      <c r="J11" s="1"/>
      <c r="L11" s="3">
        <v>10</v>
      </c>
      <c r="M11" s="3" t="s">
        <v>343</v>
      </c>
      <c r="N11" s="18"/>
      <c r="O11" s="19"/>
      <c r="P11" s="11">
        <v>10</v>
      </c>
      <c r="Q11" s="3" t="s">
        <v>346</v>
      </c>
      <c r="U11" s="8">
        <v>11</v>
      </c>
      <c r="V11" s="3" t="s">
        <v>35</v>
      </c>
    </row>
    <row r="12" spans="1:22" x14ac:dyDescent="0.25">
      <c r="F12" s="4">
        <v>11</v>
      </c>
      <c r="G12" s="4" t="s">
        <v>410</v>
      </c>
      <c r="H12" s="1"/>
      <c r="I12" s="1"/>
      <c r="J12" s="1"/>
      <c r="L12" s="3">
        <v>11</v>
      </c>
      <c r="M12" s="3" t="s">
        <v>345</v>
      </c>
      <c r="N12" s="18"/>
      <c r="O12" s="19"/>
      <c r="P12" s="11">
        <v>11</v>
      </c>
      <c r="Q12" s="3" t="s">
        <v>347</v>
      </c>
      <c r="U12" s="8">
        <v>12</v>
      </c>
      <c r="V12" s="3" t="s">
        <v>36</v>
      </c>
    </row>
    <row r="13" spans="1:22" x14ac:dyDescent="0.25">
      <c r="G13" s="1"/>
      <c r="H13" s="1"/>
      <c r="J13" s="1"/>
      <c r="L13" s="3">
        <v>12</v>
      </c>
      <c r="M13" s="3" t="s">
        <v>340</v>
      </c>
      <c r="N13" s="18"/>
      <c r="O13" s="19"/>
      <c r="P13" s="11">
        <v>12</v>
      </c>
      <c r="Q13" s="3" t="s">
        <v>24</v>
      </c>
      <c r="U13" s="8">
        <v>13</v>
      </c>
      <c r="V13" s="3" t="s">
        <v>37</v>
      </c>
    </row>
    <row r="14" spans="1:22" x14ac:dyDescent="0.25">
      <c r="G14" s="1"/>
      <c r="H14" s="1"/>
      <c r="J14" s="1"/>
      <c r="L14" s="3">
        <v>13</v>
      </c>
      <c r="M14" s="3" t="s">
        <v>20</v>
      </c>
      <c r="N14" s="20"/>
      <c r="O14" s="19"/>
      <c r="P14" s="11">
        <v>13</v>
      </c>
      <c r="Q14" s="3" t="s">
        <v>411</v>
      </c>
      <c r="U14" s="8">
        <v>14</v>
      </c>
      <c r="V14" s="3" t="s">
        <v>38</v>
      </c>
    </row>
    <row r="15" spans="1:22" x14ac:dyDescent="0.25">
      <c r="G15" s="21"/>
      <c r="H15" s="1"/>
      <c r="J15" s="1"/>
      <c r="L15" s="3">
        <v>14</v>
      </c>
      <c r="M15" s="3" t="s">
        <v>342</v>
      </c>
      <c r="N15" s="18"/>
      <c r="O15" s="19"/>
      <c r="U15" s="8">
        <v>15</v>
      </c>
      <c r="V15" s="3" t="s">
        <v>39</v>
      </c>
    </row>
    <row r="16" spans="1:22" x14ac:dyDescent="0.25">
      <c r="G16" s="21"/>
      <c r="L16" s="3">
        <v>15</v>
      </c>
      <c r="M16" s="3" t="s">
        <v>24</v>
      </c>
      <c r="N16" s="18"/>
      <c r="O16" s="19"/>
      <c r="U16" s="8">
        <v>16</v>
      </c>
      <c r="V16" s="3" t="s">
        <v>40</v>
      </c>
    </row>
    <row r="17" spans="7:22" x14ac:dyDescent="0.25">
      <c r="G17" s="21"/>
      <c r="L17" s="3">
        <v>16</v>
      </c>
      <c r="M17" s="3" t="s">
        <v>410</v>
      </c>
      <c r="N17" s="18"/>
      <c r="O17" s="19"/>
      <c r="U17" s="8">
        <v>17</v>
      </c>
      <c r="V17" s="3" t="s">
        <v>41</v>
      </c>
    </row>
    <row r="18" spans="7:22" x14ac:dyDescent="0.25">
      <c r="G18" s="21"/>
      <c r="N18" s="18"/>
      <c r="O18" s="19"/>
      <c r="U18" s="8">
        <v>18</v>
      </c>
      <c r="V18" s="3" t="s">
        <v>42</v>
      </c>
    </row>
    <row r="19" spans="7:22" x14ac:dyDescent="0.25">
      <c r="G19" s="21"/>
      <c r="N19" s="18"/>
      <c r="O19" s="19"/>
      <c r="U19" s="8">
        <v>19</v>
      </c>
      <c r="V19" s="3" t="s">
        <v>43</v>
      </c>
    </row>
    <row r="20" spans="7:22" x14ac:dyDescent="0.25">
      <c r="G20" s="21"/>
      <c r="N20" s="18"/>
      <c r="O20" s="19"/>
      <c r="U20" s="8">
        <v>20</v>
      </c>
      <c r="V20" s="3" t="s">
        <v>44</v>
      </c>
    </row>
    <row r="21" spans="7:22" x14ac:dyDescent="0.25">
      <c r="G21" s="21"/>
      <c r="N21" s="18"/>
      <c r="O21" s="19"/>
      <c r="U21" s="8">
        <v>21</v>
      </c>
      <c r="V21" s="3" t="s">
        <v>45</v>
      </c>
    </row>
    <row r="22" spans="7:22" ht="15.5" x14ac:dyDescent="0.25">
      <c r="G22" s="131"/>
      <c r="H22" s="131"/>
      <c r="U22" s="8">
        <v>22</v>
      </c>
      <c r="V22" s="3" t="s">
        <v>46</v>
      </c>
    </row>
    <row r="23" spans="7:22" ht="15.5" x14ac:dyDescent="0.25">
      <c r="G23" s="131"/>
      <c r="H23" s="131"/>
      <c r="U23" s="8">
        <v>23</v>
      </c>
      <c r="V23" s="3" t="s">
        <v>47</v>
      </c>
    </row>
    <row r="24" spans="7:22" ht="15.5" x14ac:dyDescent="0.25">
      <c r="G24" s="131"/>
      <c r="H24" s="131"/>
      <c r="U24" s="8">
        <v>24</v>
      </c>
      <c r="V24" s="3" t="s">
        <v>48</v>
      </c>
    </row>
    <row r="25" spans="7:22" ht="15.5" x14ac:dyDescent="0.25">
      <c r="G25" s="131"/>
      <c r="H25" s="131"/>
      <c r="U25" s="8">
        <v>25</v>
      </c>
      <c r="V25" s="3" t="s">
        <v>49</v>
      </c>
    </row>
    <row r="26" spans="7:22" ht="15.5" x14ac:dyDescent="0.25">
      <c r="G26" s="131"/>
      <c r="H26" s="131"/>
      <c r="U26" s="8">
        <v>26</v>
      </c>
      <c r="V26" s="3" t="s">
        <v>50</v>
      </c>
    </row>
    <row r="27" spans="7:22" ht="15.5" x14ac:dyDescent="0.25">
      <c r="G27" s="131"/>
      <c r="H27" s="131"/>
      <c r="U27" s="8">
        <v>27</v>
      </c>
      <c r="V27" s="3" t="s">
        <v>51</v>
      </c>
    </row>
    <row r="28" spans="7:22" ht="15.5" x14ac:dyDescent="0.25">
      <c r="G28" s="131"/>
      <c r="H28" s="131"/>
      <c r="U28" s="8">
        <v>28</v>
      </c>
      <c r="V28" s="3" t="s">
        <v>52</v>
      </c>
    </row>
    <row r="29" spans="7:22" ht="15.5" x14ac:dyDescent="0.25">
      <c r="G29" s="131"/>
      <c r="H29" s="131"/>
      <c r="U29" s="8">
        <v>29</v>
      </c>
      <c r="V29" s="3" t="s">
        <v>53</v>
      </c>
    </row>
    <row r="30" spans="7:22" ht="15.5" x14ac:dyDescent="0.25">
      <c r="G30" s="131"/>
      <c r="H30" s="131"/>
      <c r="U30" s="8">
        <v>30</v>
      </c>
      <c r="V30" s="3" t="s">
        <v>54</v>
      </c>
    </row>
    <row r="31" spans="7:22" ht="15.5" x14ac:dyDescent="0.25">
      <c r="G31" s="22"/>
      <c r="H31" s="23"/>
      <c r="U31" s="8">
        <v>31</v>
      </c>
      <c r="V31" s="3" t="s">
        <v>55</v>
      </c>
    </row>
    <row r="32" spans="7:22" x14ac:dyDescent="0.25">
      <c r="U32" s="8">
        <v>32</v>
      </c>
      <c r="V32" s="3" t="s">
        <v>56</v>
      </c>
    </row>
    <row r="33" spans="21:22" x14ac:dyDescent="0.25">
      <c r="U33" s="8">
        <v>33</v>
      </c>
      <c r="V33" s="3" t="s">
        <v>57</v>
      </c>
    </row>
    <row r="34" spans="21:22" x14ac:dyDescent="0.25">
      <c r="U34" s="8">
        <v>34</v>
      </c>
      <c r="V34" s="3" t="s">
        <v>58</v>
      </c>
    </row>
    <row r="35" spans="21:22" x14ac:dyDescent="0.25">
      <c r="U35" s="8">
        <v>35</v>
      </c>
      <c r="V35" s="3" t="s">
        <v>59</v>
      </c>
    </row>
    <row r="36" spans="21:22" x14ac:dyDescent="0.25">
      <c r="U36" s="8">
        <v>36</v>
      </c>
      <c r="V36" s="3" t="s">
        <v>60</v>
      </c>
    </row>
    <row r="37" spans="21:22" x14ac:dyDescent="0.25">
      <c r="U37" s="8">
        <v>37</v>
      </c>
      <c r="V37" s="3" t="s">
        <v>61</v>
      </c>
    </row>
    <row r="38" spans="21:22" x14ac:dyDescent="0.25">
      <c r="U38" s="8">
        <v>38</v>
      </c>
      <c r="V38" s="3" t="s">
        <v>62</v>
      </c>
    </row>
    <row r="39" spans="21:22" x14ac:dyDescent="0.25">
      <c r="U39" s="8">
        <v>39</v>
      </c>
      <c r="V39" s="3" t="s">
        <v>63</v>
      </c>
    </row>
    <row r="40" spans="21:22" x14ac:dyDescent="0.25">
      <c r="U40" s="8">
        <v>40</v>
      </c>
      <c r="V40" s="3" t="s">
        <v>64</v>
      </c>
    </row>
    <row r="41" spans="21:22" x14ac:dyDescent="0.25">
      <c r="U41" s="8">
        <v>41</v>
      </c>
      <c r="V41" s="3" t="s">
        <v>65</v>
      </c>
    </row>
    <row r="42" spans="21:22" x14ac:dyDescent="0.25">
      <c r="U42" s="8">
        <v>42</v>
      </c>
      <c r="V42" s="3" t="s">
        <v>66</v>
      </c>
    </row>
    <row r="43" spans="21:22" x14ac:dyDescent="0.25">
      <c r="U43" s="8">
        <v>43</v>
      </c>
      <c r="V43" s="3" t="s">
        <v>67</v>
      </c>
    </row>
    <row r="44" spans="21:22" x14ac:dyDescent="0.25">
      <c r="U44" s="8">
        <v>44</v>
      </c>
      <c r="V44" s="3" t="s">
        <v>68</v>
      </c>
    </row>
    <row r="45" spans="21:22" x14ac:dyDescent="0.25">
      <c r="U45" s="8">
        <v>45</v>
      </c>
      <c r="V45" s="3" t="s">
        <v>69</v>
      </c>
    </row>
    <row r="46" spans="21:22" x14ac:dyDescent="0.25">
      <c r="U46" s="8">
        <v>46</v>
      </c>
      <c r="V46" s="3" t="s">
        <v>70</v>
      </c>
    </row>
    <row r="47" spans="21:22" x14ac:dyDescent="0.25">
      <c r="U47" s="8">
        <v>47</v>
      </c>
      <c r="V47" s="3" t="s">
        <v>71</v>
      </c>
    </row>
    <row r="48" spans="21:22" x14ac:dyDescent="0.25">
      <c r="U48" s="8">
        <v>48</v>
      </c>
      <c r="V48" s="3" t="s">
        <v>72</v>
      </c>
    </row>
    <row r="49" spans="21:22" x14ac:dyDescent="0.25">
      <c r="U49" s="8">
        <v>49</v>
      </c>
      <c r="V49" s="3" t="s">
        <v>73</v>
      </c>
    </row>
    <row r="50" spans="21:22" x14ac:dyDescent="0.25">
      <c r="U50" s="8">
        <v>50</v>
      </c>
      <c r="V50" s="3" t="s">
        <v>74</v>
      </c>
    </row>
    <row r="51" spans="21:22" x14ac:dyDescent="0.25">
      <c r="U51" s="8">
        <v>51</v>
      </c>
      <c r="V51" s="3" t="s">
        <v>75</v>
      </c>
    </row>
    <row r="52" spans="21:22" x14ac:dyDescent="0.25">
      <c r="U52" s="8">
        <v>52</v>
      </c>
      <c r="V52" s="3" t="s">
        <v>76</v>
      </c>
    </row>
    <row r="53" spans="21:22" x14ac:dyDescent="0.25">
      <c r="U53" s="8">
        <v>53</v>
      </c>
      <c r="V53" s="3" t="s">
        <v>77</v>
      </c>
    </row>
    <row r="54" spans="21:22" x14ac:dyDescent="0.25">
      <c r="U54" s="8">
        <v>54</v>
      </c>
      <c r="V54" s="3" t="s">
        <v>78</v>
      </c>
    </row>
    <row r="55" spans="21:22" x14ac:dyDescent="0.25">
      <c r="U55" s="8">
        <v>55</v>
      </c>
      <c r="V55" s="3" t="s">
        <v>79</v>
      </c>
    </row>
    <row r="56" spans="21:22" x14ac:dyDescent="0.25">
      <c r="U56" s="8">
        <v>56</v>
      </c>
      <c r="V56" s="3" t="s">
        <v>80</v>
      </c>
    </row>
    <row r="57" spans="21:22" x14ac:dyDescent="0.25">
      <c r="U57" s="8">
        <v>57</v>
      </c>
      <c r="V57" s="3" t="s">
        <v>81</v>
      </c>
    </row>
    <row r="58" spans="21:22" x14ac:dyDescent="0.25">
      <c r="U58" s="8">
        <v>58</v>
      </c>
      <c r="V58" s="3" t="s">
        <v>82</v>
      </c>
    </row>
    <row r="59" spans="21:22" x14ac:dyDescent="0.25">
      <c r="U59" s="8">
        <v>59</v>
      </c>
      <c r="V59" s="3" t="s">
        <v>83</v>
      </c>
    </row>
    <row r="60" spans="21:22" x14ac:dyDescent="0.25">
      <c r="U60" s="8">
        <v>60</v>
      </c>
      <c r="V60" s="3" t="s">
        <v>84</v>
      </c>
    </row>
    <row r="61" spans="21:22" x14ac:dyDescent="0.25">
      <c r="U61" s="8">
        <v>61</v>
      </c>
      <c r="V61" s="3" t="s">
        <v>85</v>
      </c>
    </row>
    <row r="62" spans="21:22" x14ac:dyDescent="0.25">
      <c r="U62" s="8">
        <v>62</v>
      </c>
      <c r="V62" s="3" t="s">
        <v>86</v>
      </c>
    </row>
    <row r="63" spans="21:22" x14ac:dyDescent="0.25">
      <c r="U63" s="8">
        <v>63</v>
      </c>
      <c r="V63" s="3" t="s">
        <v>87</v>
      </c>
    </row>
    <row r="64" spans="21:22" x14ac:dyDescent="0.25">
      <c r="U64" s="8">
        <v>64</v>
      </c>
      <c r="V64" s="3" t="s">
        <v>88</v>
      </c>
    </row>
    <row r="65" spans="21:22" x14ac:dyDescent="0.25">
      <c r="U65" s="8">
        <v>65</v>
      </c>
      <c r="V65" s="3" t="s">
        <v>89</v>
      </c>
    </row>
    <row r="66" spans="21:22" x14ac:dyDescent="0.25">
      <c r="U66" s="8">
        <v>66</v>
      </c>
      <c r="V66" s="3" t="s">
        <v>90</v>
      </c>
    </row>
    <row r="67" spans="21:22" x14ac:dyDescent="0.25">
      <c r="U67" s="8">
        <v>67</v>
      </c>
      <c r="V67" s="3" t="s">
        <v>91</v>
      </c>
    </row>
    <row r="68" spans="21:22" x14ac:dyDescent="0.25">
      <c r="U68" s="8">
        <v>68</v>
      </c>
      <c r="V68" s="3" t="s">
        <v>92</v>
      </c>
    </row>
    <row r="69" spans="21:22" x14ac:dyDescent="0.25">
      <c r="U69" s="8">
        <v>69</v>
      </c>
      <c r="V69" s="3" t="s">
        <v>93</v>
      </c>
    </row>
    <row r="70" spans="21:22" x14ac:dyDescent="0.25">
      <c r="U70" s="8">
        <v>70</v>
      </c>
      <c r="V70" s="3" t="s">
        <v>94</v>
      </c>
    </row>
    <row r="71" spans="21:22" x14ac:dyDescent="0.25">
      <c r="U71" s="8">
        <v>71</v>
      </c>
      <c r="V71" s="3" t="s">
        <v>95</v>
      </c>
    </row>
    <row r="72" spans="21:22" x14ac:dyDescent="0.25">
      <c r="U72" s="8">
        <v>72</v>
      </c>
      <c r="V72" s="3" t="s">
        <v>96</v>
      </c>
    </row>
    <row r="73" spans="21:22" x14ac:dyDescent="0.25">
      <c r="U73" s="8">
        <v>73</v>
      </c>
      <c r="V73" s="3" t="s">
        <v>97</v>
      </c>
    </row>
    <row r="74" spans="21:22" x14ac:dyDescent="0.25">
      <c r="U74" s="8">
        <v>74</v>
      </c>
      <c r="V74" s="3" t="s">
        <v>98</v>
      </c>
    </row>
    <row r="75" spans="21:22" x14ac:dyDescent="0.25">
      <c r="U75" s="8">
        <v>75</v>
      </c>
      <c r="V75" s="3" t="s">
        <v>99</v>
      </c>
    </row>
    <row r="76" spans="21:22" x14ac:dyDescent="0.25">
      <c r="U76" s="8">
        <v>76</v>
      </c>
      <c r="V76" s="3" t="s">
        <v>100</v>
      </c>
    </row>
    <row r="77" spans="21:22" x14ac:dyDescent="0.25">
      <c r="U77" s="8">
        <v>77</v>
      </c>
      <c r="V77" s="3" t="s">
        <v>101</v>
      </c>
    </row>
    <row r="78" spans="21:22" x14ac:dyDescent="0.25">
      <c r="U78" s="8">
        <v>78</v>
      </c>
      <c r="V78" s="3" t="s">
        <v>102</v>
      </c>
    </row>
    <row r="79" spans="21:22" x14ac:dyDescent="0.25">
      <c r="U79" s="8">
        <v>79</v>
      </c>
      <c r="V79" s="3" t="s">
        <v>103</v>
      </c>
    </row>
    <row r="80" spans="21:22" x14ac:dyDescent="0.25">
      <c r="U80" s="8">
        <v>80</v>
      </c>
      <c r="V80" s="3" t="s">
        <v>104</v>
      </c>
    </row>
    <row r="81" spans="21:22" x14ac:dyDescent="0.25">
      <c r="U81" s="8">
        <v>81</v>
      </c>
      <c r="V81" s="3" t="s">
        <v>105</v>
      </c>
    </row>
    <row r="82" spans="21:22" x14ac:dyDescent="0.25">
      <c r="U82" s="8">
        <v>82</v>
      </c>
      <c r="V82" s="3" t="s">
        <v>106</v>
      </c>
    </row>
    <row r="83" spans="21:22" x14ac:dyDescent="0.25">
      <c r="U83" s="8">
        <v>83</v>
      </c>
      <c r="V83" s="3" t="s">
        <v>412</v>
      </c>
    </row>
    <row r="84" spans="21:22" x14ac:dyDescent="0.25">
      <c r="U84" s="8">
        <v>84</v>
      </c>
      <c r="V84" s="3" t="s">
        <v>413</v>
      </c>
    </row>
    <row r="85" spans="21:22" x14ac:dyDescent="0.25">
      <c r="U85" s="8">
        <v>85</v>
      </c>
      <c r="V85" s="3" t="s">
        <v>107</v>
      </c>
    </row>
    <row r="86" spans="21:22" x14ac:dyDescent="0.25">
      <c r="U86" s="8">
        <v>86</v>
      </c>
      <c r="V86" s="3" t="s">
        <v>108</v>
      </c>
    </row>
    <row r="87" spans="21:22" x14ac:dyDescent="0.25">
      <c r="U87" s="8">
        <v>87</v>
      </c>
      <c r="V87" s="3" t="s">
        <v>109</v>
      </c>
    </row>
    <row r="88" spans="21:22" x14ac:dyDescent="0.25">
      <c r="U88" s="8">
        <v>88</v>
      </c>
      <c r="V88" s="3" t="s">
        <v>110</v>
      </c>
    </row>
    <row r="89" spans="21:22" x14ac:dyDescent="0.25">
      <c r="U89" s="8">
        <v>89</v>
      </c>
      <c r="V89" s="3" t="s">
        <v>111</v>
      </c>
    </row>
    <row r="90" spans="21:22" x14ac:dyDescent="0.25">
      <c r="U90" s="8">
        <v>90</v>
      </c>
      <c r="V90" s="3" t="s">
        <v>112</v>
      </c>
    </row>
    <row r="91" spans="21:22" x14ac:dyDescent="0.25">
      <c r="U91" s="8">
        <v>91</v>
      </c>
      <c r="V91" s="3" t="s">
        <v>113</v>
      </c>
    </row>
    <row r="92" spans="21:22" x14ac:dyDescent="0.25">
      <c r="U92" s="8">
        <v>92</v>
      </c>
      <c r="V92" s="3" t="s">
        <v>114</v>
      </c>
    </row>
    <row r="93" spans="21:22" x14ac:dyDescent="0.25">
      <c r="U93" s="8">
        <v>93</v>
      </c>
      <c r="V93" s="3" t="s">
        <v>115</v>
      </c>
    </row>
    <row r="94" spans="21:22" x14ac:dyDescent="0.25">
      <c r="U94" s="8">
        <v>94</v>
      </c>
      <c r="V94" s="3" t="s">
        <v>116</v>
      </c>
    </row>
    <row r="95" spans="21:22" x14ac:dyDescent="0.25">
      <c r="U95" s="8">
        <v>95</v>
      </c>
      <c r="V95" s="3" t="s">
        <v>117</v>
      </c>
    </row>
    <row r="96" spans="21:22" x14ac:dyDescent="0.25">
      <c r="U96" s="8">
        <v>96</v>
      </c>
      <c r="V96" s="3" t="s">
        <v>118</v>
      </c>
    </row>
    <row r="97" spans="21:22" x14ac:dyDescent="0.25">
      <c r="U97" s="8">
        <v>97</v>
      </c>
      <c r="V97" s="3" t="s">
        <v>119</v>
      </c>
    </row>
    <row r="98" spans="21:22" x14ac:dyDescent="0.25">
      <c r="U98" s="8">
        <v>98</v>
      </c>
      <c r="V98" s="3" t="s">
        <v>120</v>
      </c>
    </row>
    <row r="99" spans="21:22" x14ac:dyDescent="0.25">
      <c r="U99" s="8">
        <v>99</v>
      </c>
      <c r="V99" s="3" t="s">
        <v>121</v>
      </c>
    </row>
    <row r="100" spans="21:22" x14ac:dyDescent="0.25">
      <c r="U100" s="8">
        <v>100</v>
      </c>
      <c r="V100" s="3" t="s">
        <v>122</v>
      </c>
    </row>
    <row r="101" spans="21:22" x14ac:dyDescent="0.25">
      <c r="U101" s="8">
        <v>101</v>
      </c>
      <c r="V101" s="3" t="s">
        <v>123</v>
      </c>
    </row>
    <row r="102" spans="21:22" x14ac:dyDescent="0.25">
      <c r="U102" s="8">
        <v>102</v>
      </c>
      <c r="V102" s="3" t="s">
        <v>124</v>
      </c>
    </row>
    <row r="103" spans="21:22" x14ac:dyDescent="0.25">
      <c r="U103" s="8">
        <v>103</v>
      </c>
      <c r="V103" s="3" t="s">
        <v>125</v>
      </c>
    </row>
    <row r="104" spans="21:22" x14ac:dyDescent="0.25">
      <c r="U104" s="8">
        <v>104</v>
      </c>
      <c r="V104" s="3" t="s">
        <v>126</v>
      </c>
    </row>
    <row r="105" spans="21:22" x14ac:dyDescent="0.25">
      <c r="U105" s="8">
        <v>105</v>
      </c>
      <c r="V105" s="3" t="s">
        <v>127</v>
      </c>
    </row>
    <row r="106" spans="21:22" x14ac:dyDescent="0.25">
      <c r="U106" s="8">
        <v>106</v>
      </c>
      <c r="V106" s="3" t="s">
        <v>128</v>
      </c>
    </row>
    <row r="107" spans="21:22" x14ac:dyDescent="0.25">
      <c r="U107" s="8">
        <v>107</v>
      </c>
      <c r="V107" s="3" t="s">
        <v>129</v>
      </c>
    </row>
    <row r="108" spans="21:22" x14ac:dyDescent="0.25">
      <c r="U108" s="8">
        <v>108</v>
      </c>
      <c r="V108" s="3" t="s">
        <v>130</v>
      </c>
    </row>
    <row r="109" spans="21:22" x14ac:dyDescent="0.25">
      <c r="U109" s="8">
        <v>109</v>
      </c>
      <c r="V109" s="3" t="s">
        <v>131</v>
      </c>
    </row>
    <row r="110" spans="21:22" x14ac:dyDescent="0.25">
      <c r="U110" s="8">
        <v>110</v>
      </c>
      <c r="V110" s="3" t="s">
        <v>132</v>
      </c>
    </row>
    <row r="111" spans="21:22" x14ac:dyDescent="0.25">
      <c r="U111" s="8">
        <v>111</v>
      </c>
      <c r="V111" s="3" t="s">
        <v>133</v>
      </c>
    </row>
    <row r="112" spans="21:22" x14ac:dyDescent="0.25">
      <c r="U112" s="8">
        <v>112</v>
      </c>
      <c r="V112" s="3" t="s">
        <v>134</v>
      </c>
    </row>
    <row r="113" spans="21:22" x14ac:dyDescent="0.25">
      <c r="U113" s="8">
        <v>113</v>
      </c>
      <c r="V113" s="3" t="s">
        <v>135</v>
      </c>
    </row>
    <row r="114" spans="21:22" x14ac:dyDescent="0.25">
      <c r="U114" s="8">
        <v>114</v>
      </c>
      <c r="V114" s="3" t="s">
        <v>136</v>
      </c>
    </row>
    <row r="115" spans="21:22" x14ac:dyDescent="0.25">
      <c r="U115" s="8">
        <v>115</v>
      </c>
      <c r="V115" s="3" t="s">
        <v>137</v>
      </c>
    </row>
    <row r="116" spans="21:22" x14ac:dyDescent="0.25">
      <c r="U116" s="8">
        <v>116</v>
      </c>
      <c r="V116" s="3" t="s">
        <v>138</v>
      </c>
    </row>
    <row r="117" spans="21:22" x14ac:dyDescent="0.25">
      <c r="U117" s="8">
        <v>117</v>
      </c>
      <c r="V117" s="3" t="s">
        <v>139</v>
      </c>
    </row>
    <row r="118" spans="21:22" x14ac:dyDescent="0.25">
      <c r="U118" s="8">
        <v>118</v>
      </c>
      <c r="V118" s="3" t="s">
        <v>140</v>
      </c>
    </row>
    <row r="119" spans="21:22" x14ac:dyDescent="0.25">
      <c r="U119" s="8">
        <v>119</v>
      </c>
      <c r="V119" s="3" t="s">
        <v>141</v>
      </c>
    </row>
    <row r="120" spans="21:22" x14ac:dyDescent="0.25">
      <c r="U120" s="8">
        <v>120</v>
      </c>
      <c r="V120" s="3" t="s">
        <v>142</v>
      </c>
    </row>
    <row r="121" spans="21:22" x14ac:dyDescent="0.25">
      <c r="U121" s="8">
        <v>121</v>
      </c>
      <c r="V121" s="3" t="s">
        <v>143</v>
      </c>
    </row>
    <row r="122" spans="21:22" x14ac:dyDescent="0.25">
      <c r="U122" s="8">
        <v>122</v>
      </c>
      <c r="V122" s="3" t="s">
        <v>144</v>
      </c>
    </row>
    <row r="123" spans="21:22" x14ac:dyDescent="0.25">
      <c r="U123" s="8">
        <v>123</v>
      </c>
      <c r="V123" s="3" t="s">
        <v>145</v>
      </c>
    </row>
    <row r="124" spans="21:22" x14ac:dyDescent="0.25">
      <c r="U124" s="8">
        <v>124</v>
      </c>
      <c r="V124" s="3" t="s">
        <v>146</v>
      </c>
    </row>
    <row r="125" spans="21:22" x14ac:dyDescent="0.25">
      <c r="U125" s="8">
        <v>125</v>
      </c>
      <c r="V125" s="3" t="s">
        <v>147</v>
      </c>
    </row>
    <row r="126" spans="21:22" x14ac:dyDescent="0.25">
      <c r="U126" s="8">
        <v>126</v>
      </c>
      <c r="V126" s="3" t="s">
        <v>148</v>
      </c>
    </row>
    <row r="127" spans="21:22" x14ac:dyDescent="0.25">
      <c r="U127" s="8">
        <v>127</v>
      </c>
      <c r="V127" s="3" t="s">
        <v>149</v>
      </c>
    </row>
    <row r="128" spans="21:22" x14ac:dyDescent="0.25">
      <c r="U128" s="8">
        <v>128</v>
      </c>
      <c r="V128" s="3" t="s">
        <v>150</v>
      </c>
    </row>
    <row r="129" spans="21:22" x14ac:dyDescent="0.25">
      <c r="U129" s="8">
        <v>129</v>
      </c>
      <c r="V129" s="3" t="s">
        <v>151</v>
      </c>
    </row>
    <row r="130" spans="21:22" x14ac:dyDescent="0.25">
      <c r="U130" s="8">
        <v>130</v>
      </c>
      <c r="V130" s="3" t="s">
        <v>152</v>
      </c>
    </row>
    <row r="131" spans="21:22" x14ac:dyDescent="0.25">
      <c r="U131" s="8">
        <v>131</v>
      </c>
      <c r="V131" s="3" t="s">
        <v>153</v>
      </c>
    </row>
    <row r="132" spans="21:22" x14ac:dyDescent="0.25">
      <c r="U132" s="8">
        <v>132</v>
      </c>
      <c r="V132" s="3" t="s">
        <v>154</v>
      </c>
    </row>
    <row r="133" spans="21:22" x14ac:dyDescent="0.25">
      <c r="U133" s="8">
        <v>133</v>
      </c>
      <c r="V133" s="3" t="s">
        <v>155</v>
      </c>
    </row>
    <row r="134" spans="21:22" x14ac:dyDescent="0.25">
      <c r="U134" s="8">
        <v>134</v>
      </c>
      <c r="V134" s="3" t="s">
        <v>156</v>
      </c>
    </row>
    <row r="135" spans="21:22" x14ac:dyDescent="0.25">
      <c r="U135" s="8">
        <v>135</v>
      </c>
      <c r="V135" s="3" t="s">
        <v>157</v>
      </c>
    </row>
    <row r="136" spans="21:22" x14ac:dyDescent="0.25">
      <c r="U136" s="8">
        <v>136</v>
      </c>
      <c r="V136" s="3" t="s">
        <v>158</v>
      </c>
    </row>
    <row r="137" spans="21:22" x14ac:dyDescent="0.25">
      <c r="U137" s="8">
        <v>137</v>
      </c>
      <c r="V137" s="3" t="s">
        <v>159</v>
      </c>
    </row>
    <row r="138" spans="21:22" x14ac:dyDescent="0.25">
      <c r="U138" s="8">
        <v>138</v>
      </c>
      <c r="V138" s="3" t="s">
        <v>160</v>
      </c>
    </row>
    <row r="139" spans="21:22" x14ac:dyDescent="0.25">
      <c r="U139" s="8">
        <v>139</v>
      </c>
      <c r="V139" s="3" t="s">
        <v>161</v>
      </c>
    </row>
    <row r="140" spans="21:22" x14ac:dyDescent="0.25">
      <c r="U140" s="8">
        <v>140</v>
      </c>
      <c r="V140" s="3" t="s">
        <v>162</v>
      </c>
    </row>
    <row r="141" spans="21:22" x14ac:dyDescent="0.25">
      <c r="U141" s="8">
        <v>141</v>
      </c>
      <c r="V141" s="3" t="s">
        <v>163</v>
      </c>
    </row>
    <row r="142" spans="21:22" x14ac:dyDescent="0.25">
      <c r="U142" s="8">
        <v>142</v>
      </c>
      <c r="V142" s="3" t="s">
        <v>164</v>
      </c>
    </row>
    <row r="143" spans="21:22" x14ac:dyDescent="0.25">
      <c r="U143" s="8">
        <v>143</v>
      </c>
      <c r="V143" s="3" t="s">
        <v>165</v>
      </c>
    </row>
    <row r="144" spans="21:22" x14ac:dyDescent="0.25">
      <c r="U144" s="8">
        <v>144</v>
      </c>
      <c r="V144" s="3" t="s">
        <v>166</v>
      </c>
    </row>
    <row r="145" spans="21:22" x14ac:dyDescent="0.25">
      <c r="U145" s="8">
        <v>145</v>
      </c>
      <c r="V145" s="3" t="s">
        <v>167</v>
      </c>
    </row>
    <row r="146" spans="21:22" x14ac:dyDescent="0.25">
      <c r="U146" s="8">
        <v>146</v>
      </c>
      <c r="V146" s="3" t="s">
        <v>168</v>
      </c>
    </row>
    <row r="147" spans="21:22" x14ac:dyDescent="0.25">
      <c r="U147" s="8">
        <v>147</v>
      </c>
      <c r="V147" s="3" t="s">
        <v>169</v>
      </c>
    </row>
    <row r="148" spans="21:22" x14ac:dyDescent="0.25">
      <c r="U148" s="8">
        <v>148</v>
      </c>
      <c r="V148" s="3" t="s">
        <v>170</v>
      </c>
    </row>
    <row r="149" spans="21:22" x14ac:dyDescent="0.25">
      <c r="U149" s="8">
        <v>149</v>
      </c>
      <c r="V149" s="3" t="s">
        <v>171</v>
      </c>
    </row>
    <row r="150" spans="21:22" x14ac:dyDescent="0.25">
      <c r="U150" s="8">
        <v>150</v>
      </c>
      <c r="V150" s="3" t="s">
        <v>172</v>
      </c>
    </row>
    <row r="151" spans="21:22" x14ac:dyDescent="0.25">
      <c r="U151" s="8">
        <v>151</v>
      </c>
      <c r="V151" s="3" t="s">
        <v>173</v>
      </c>
    </row>
    <row r="152" spans="21:22" x14ac:dyDescent="0.25">
      <c r="U152" s="8">
        <v>152</v>
      </c>
      <c r="V152" s="3" t="s">
        <v>174</v>
      </c>
    </row>
    <row r="153" spans="21:22" x14ac:dyDescent="0.25">
      <c r="U153" s="8">
        <v>153</v>
      </c>
      <c r="V153" s="3" t="s">
        <v>175</v>
      </c>
    </row>
    <row r="154" spans="21:22" x14ac:dyDescent="0.25">
      <c r="U154" s="8">
        <v>154</v>
      </c>
      <c r="V154" s="3" t="s">
        <v>176</v>
      </c>
    </row>
    <row r="155" spans="21:22" x14ac:dyDescent="0.25">
      <c r="U155" s="8">
        <v>155</v>
      </c>
      <c r="V155" s="3" t="s">
        <v>177</v>
      </c>
    </row>
    <row r="156" spans="21:22" x14ac:dyDescent="0.25">
      <c r="U156" s="8">
        <v>156</v>
      </c>
      <c r="V156" s="3" t="s">
        <v>178</v>
      </c>
    </row>
    <row r="157" spans="21:22" x14ac:dyDescent="0.25">
      <c r="U157" s="8">
        <v>157</v>
      </c>
      <c r="V157" s="3" t="s">
        <v>179</v>
      </c>
    </row>
    <row r="158" spans="21:22" x14ac:dyDescent="0.25">
      <c r="U158" s="8">
        <v>158</v>
      </c>
      <c r="V158" s="3" t="s">
        <v>180</v>
      </c>
    </row>
    <row r="159" spans="21:22" x14ac:dyDescent="0.25">
      <c r="U159" s="8">
        <v>159</v>
      </c>
      <c r="V159" s="3" t="s">
        <v>181</v>
      </c>
    </row>
    <row r="160" spans="21:22" x14ac:dyDescent="0.25">
      <c r="U160" s="8">
        <v>160</v>
      </c>
      <c r="V160" s="3" t="s">
        <v>182</v>
      </c>
    </row>
    <row r="161" spans="21:22" x14ac:dyDescent="0.25">
      <c r="U161" s="8">
        <v>161</v>
      </c>
      <c r="V161" s="3" t="s">
        <v>183</v>
      </c>
    </row>
    <row r="162" spans="21:22" x14ac:dyDescent="0.25">
      <c r="U162" s="8">
        <v>162</v>
      </c>
      <c r="V162" s="3" t="s">
        <v>184</v>
      </c>
    </row>
    <row r="163" spans="21:22" x14ac:dyDescent="0.25">
      <c r="U163" s="8">
        <v>163</v>
      </c>
      <c r="V163" s="3" t="s">
        <v>185</v>
      </c>
    </row>
    <row r="164" spans="21:22" x14ac:dyDescent="0.25">
      <c r="U164" s="8">
        <v>164</v>
      </c>
      <c r="V164" s="3" t="s">
        <v>186</v>
      </c>
    </row>
    <row r="165" spans="21:22" x14ac:dyDescent="0.25">
      <c r="U165" s="8">
        <v>165</v>
      </c>
      <c r="V165" s="3" t="s">
        <v>187</v>
      </c>
    </row>
    <row r="166" spans="21:22" x14ac:dyDescent="0.25">
      <c r="U166" s="8">
        <v>166</v>
      </c>
      <c r="V166" s="3" t="s">
        <v>188</v>
      </c>
    </row>
    <row r="167" spans="21:22" x14ac:dyDescent="0.25">
      <c r="U167" s="8">
        <v>167</v>
      </c>
      <c r="V167" s="3" t="s">
        <v>189</v>
      </c>
    </row>
    <row r="168" spans="21:22" x14ac:dyDescent="0.25">
      <c r="U168" s="8">
        <v>168</v>
      </c>
      <c r="V168" s="3" t="s">
        <v>190</v>
      </c>
    </row>
    <row r="169" spans="21:22" x14ac:dyDescent="0.25">
      <c r="U169" s="8">
        <v>169</v>
      </c>
      <c r="V169" s="3" t="s">
        <v>191</v>
      </c>
    </row>
    <row r="170" spans="21:22" x14ac:dyDescent="0.25">
      <c r="U170" s="8">
        <v>170</v>
      </c>
      <c r="V170" s="3" t="s">
        <v>192</v>
      </c>
    </row>
    <row r="171" spans="21:22" x14ac:dyDescent="0.25">
      <c r="U171" s="8">
        <v>171</v>
      </c>
      <c r="V171" s="3" t="s">
        <v>193</v>
      </c>
    </row>
    <row r="172" spans="21:22" x14ac:dyDescent="0.25">
      <c r="U172" s="8">
        <v>172</v>
      </c>
      <c r="V172" s="3" t="s">
        <v>194</v>
      </c>
    </row>
    <row r="173" spans="21:22" x14ac:dyDescent="0.25">
      <c r="U173" s="8">
        <v>173</v>
      </c>
      <c r="V173" s="3" t="s">
        <v>195</v>
      </c>
    </row>
    <row r="174" spans="21:22" x14ac:dyDescent="0.25">
      <c r="U174" s="8">
        <v>174</v>
      </c>
      <c r="V174" s="3" t="s">
        <v>196</v>
      </c>
    </row>
    <row r="175" spans="21:22" x14ac:dyDescent="0.25">
      <c r="U175" s="8">
        <v>175</v>
      </c>
      <c r="V175" s="3" t="s">
        <v>197</v>
      </c>
    </row>
    <row r="176" spans="21:22" x14ac:dyDescent="0.25">
      <c r="U176" s="8">
        <v>176</v>
      </c>
      <c r="V176" s="3" t="s">
        <v>198</v>
      </c>
    </row>
    <row r="177" spans="21:22" x14ac:dyDescent="0.25">
      <c r="U177" s="8">
        <v>177</v>
      </c>
      <c r="V177" s="3" t="s">
        <v>199</v>
      </c>
    </row>
    <row r="178" spans="21:22" x14ac:dyDescent="0.25">
      <c r="U178" s="8">
        <v>178</v>
      </c>
      <c r="V178" s="3" t="s">
        <v>200</v>
      </c>
    </row>
    <row r="179" spans="21:22" x14ac:dyDescent="0.25">
      <c r="U179" s="8">
        <v>179</v>
      </c>
      <c r="V179" s="3" t="s">
        <v>201</v>
      </c>
    </row>
    <row r="180" spans="21:22" x14ac:dyDescent="0.25">
      <c r="U180" s="8">
        <v>180</v>
      </c>
      <c r="V180" s="3" t="s">
        <v>202</v>
      </c>
    </row>
    <row r="181" spans="21:22" x14ac:dyDescent="0.25">
      <c r="U181" s="8">
        <v>181</v>
      </c>
      <c r="V181" s="3" t="s">
        <v>203</v>
      </c>
    </row>
    <row r="182" spans="21:22" x14ac:dyDescent="0.25">
      <c r="U182" s="8">
        <v>182</v>
      </c>
      <c r="V182" s="3" t="s">
        <v>204</v>
      </c>
    </row>
    <row r="183" spans="21:22" x14ac:dyDescent="0.25">
      <c r="U183" s="8">
        <v>183</v>
      </c>
      <c r="V183" s="3" t="s">
        <v>205</v>
      </c>
    </row>
    <row r="184" spans="21:22" x14ac:dyDescent="0.25">
      <c r="U184" s="8">
        <v>184</v>
      </c>
      <c r="V184" s="3" t="s">
        <v>206</v>
      </c>
    </row>
    <row r="185" spans="21:22" x14ac:dyDescent="0.25">
      <c r="U185" s="8">
        <v>185</v>
      </c>
      <c r="V185" s="3" t="s">
        <v>207</v>
      </c>
    </row>
    <row r="186" spans="21:22" x14ac:dyDescent="0.25">
      <c r="U186" s="8">
        <v>186</v>
      </c>
      <c r="V186" s="3" t="s">
        <v>208</v>
      </c>
    </row>
    <row r="187" spans="21:22" x14ac:dyDescent="0.25">
      <c r="U187" s="8">
        <v>187</v>
      </c>
      <c r="V187" s="3" t="s">
        <v>209</v>
      </c>
    </row>
    <row r="188" spans="21:22" x14ac:dyDescent="0.25">
      <c r="U188" s="8">
        <v>188</v>
      </c>
      <c r="V188" s="3" t="s">
        <v>210</v>
      </c>
    </row>
    <row r="189" spans="21:22" x14ac:dyDescent="0.25">
      <c r="U189" s="8">
        <v>189</v>
      </c>
      <c r="V189" s="3" t="s">
        <v>211</v>
      </c>
    </row>
    <row r="190" spans="21:22" x14ac:dyDescent="0.25">
      <c r="U190" s="8">
        <v>190</v>
      </c>
      <c r="V190" s="3" t="s">
        <v>212</v>
      </c>
    </row>
    <row r="191" spans="21:22" x14ac:dyDescent="0.25">
      <c r="U191" s="8">
        <v>191</v>
      </c>
      <c r="V191" s="3" t="s">
        <v>213</v>
      </c>
    </row>
    <row r="192" spans="21:22" x14ac:dyDescent="0.25">
      <c r="U192" s="8">
        <v>192</v>
      </c>
      <c r="V192" s="3" t="s">
        <v>214</v>
      </c>
    </row>
    <row r="193" spans="21:22" x14ac:dyDescent="0.25">
      <c r="U193" s="8">
        <v>193</v>
      </c>
      <c r="V193" s="3" t="s">
        <v>215</v>
      </c>
    </row>
    <row r="194" spans="21:22" x14ac:dyDescent="0.25">
      <c r="U194" s="8">
        <v>194</v>
      </c>
      <c r="V194" s="3" t="s">
        <v>216</v>
      </c>
    </row>
    <row r="195" spans="21:22" x14ac:dyDescent="0.25">
      <c r="U195" s="8">
        <v>195</v>
      </c>
      <c r="V195" s="3" t="s">
        <v>217</v>
      </c>
    </row>
    <row r="196" spans="21:22" x14ac:dyDescent="0.25">
      <c r="U196" s="8">
        <v>196</v>
      </c>
      <c r="V196" s="3" t="s">
        <v>218</v>
      </c>
    </row>
    <row r="197" spans="21:22" x14ac:dyDescent="0.25">
      <c r="U197" s="8">
        <v>197</v>
      </c>
      <c r="V197" s="3" t="s">
        <v>219</v>
      </c>
    </row>
    <row r="198" spans="21:22" x14ac:dyDescent="0.25">
      <c r="U198" s="8">
        <v>198</v>
      </c>
      <c r="V198" s="3" t="s">
        <v>220</v>
      </c>
    </row>
    <row r="199" spans="21:22" x14ac:dyDescent="0.25">
      <c r="U199" s="8">
        <v>199</v>
      </c>
      <c r="V199" s="3" t="s">
        <v>221</v>
      </c>
    </row>
    <row r="200" spans="21:22" x14ac:dyDescent="0.25">
      <c r="U200" s="8">
        <v>200</v>
      </c>
      <c r="V200" s="3" t="s">
        <v>222</v>
      </c>
    </row>
    <row r="201" spans="21:22" x14ac:dyDescent="0.25">
      <c r="U201" s="8">
        <v>201</v>
      </c>
      <c r="V201" s="3" t="s">
        <v>223</v>
      </c>
    </row>
    <row r="202" spans="21:22" x14ac:dyDescent="0.25">
      <c r="U202" s="8">
        <v>202</v>
      </c>
      <c r="V202" s="3" t="s">
        <v>224</v>
      </c>
    </row>
    <row r="203" spans="21:22" x14ac:dyDescent="0.25">
      <c r="U203" s="8">
        <v>203</v>
      </c>
      <c r="V203" s="3" t="s">
        <v>225</v>
      </c>
    </row>
    <row r="204" spans="21:22" x14ac:dyDescent="0.25">
      <c r="U204" s="8">
        <v>204</v>
      </c>
      <c r="V204" s="3" t="s">
        <v>226</v>
      </c>
    </row>
    <row r="205" spans="21:22" x14ac:dyDescent="0.25">
      <c r="U205" s="8">
        <v>205</v>
      </c>
      <c r="V205" s="3" t="s">
        <v>227</v>
      </c>
    </row>
    <row r="206" spans="21:22" x14ac:dyDescent="0.25">
      <c r="U206" s="8">
        <v>206</v>
      </c>
      <c r="V206" s="3" t="s">
        <v>228</v>
      </c>
    </row>
    <row r="207" spans="21:22" x14ac:dyDescent="0.25">
      <c r="U207" s="8">
        <v>207</v>
      </c>
      <c r="V207" s="3" t="s">
        <v>229</v>
      </c>
    </row>
    <row r="208" spans="21:22" x14ac:dyDescent="0.25">
      <c r="U208" s="8">
        <v>208</v>
      </c>
      <c r="V208" s="3" t="s">
        <v>230</v>
      </c>
    </row>
    <row r="209" spans="21:22" x14ac:dyDescent="0.25">
      <c r="U209" s="8">
        <v>209</v>
      </c>
      <c r="V209" s="3" t="s">
        <v>231</v>
      </c>
    </row>
    <row r="210" spans="21:22" x14ac:dyDescent="0.25">
      <c r="U210" s="8">
        <v>210</v>
      </c>
      <c r="V210" s="3" t="s">
        <v>232</v>
      </c>
    </row>
    <row r="211" spans="21:22" x14ac:dyDescent="0.25">
      <c r="U211" s="8">
        <v>211</v>
      </c>
      <c r="V211" s="3" t="s">
        <v>233</v>
      </c>
    </row>
    <row r="212" spans="21:22" x14ac:dyDescent="0.25">
      <c r="U212" s="8">
        <v>212</v>
      </c>
      <c r="V212" s="3" t="s">
        <v>234</v>
      </c>
    </row>
    <row r="213" spans="21:22" x14ac:dyDescent="0.25">
      <c r="U213" s="8">
        <v>213</v>
      </c>
      <c r="V213" s="3" t="s">
        <v>235</v>
      </c>
    </row>
    <row r="214" spans="21:22" x14ac:dyDescent="0.25">
      <c r="U214" s="8">
        <v>214</v>
      </c>
      <c r="V214" s="3" t="s">
        <v>236</v>
      </c>
    </row>
    <row r="215" spans="21:22" x14ac:dyDescent="0.25">
      <c r="U215" s="8">
        <v>215</v>
      </c>
      <c r="V215" s="3" t="s">
        <v>237</v>
      </c>
    </row>
    <row r="216" spans="21:22" x14ac:dyDescent="0.25">
      <c r="U216" s="8">
        <v>216</v>
      </c>
      <c r="V216" s="3" t="s">
        <v>238</v>
      </c>
    </row>
    <row r="217" spans="21:22" x14ac:dyDescent="0.25">
      <c r="U217" s="8">
        <v>217</v>
      </c>
      <c r="V217" s="3" t="s">
        <v>239</v>
      </c>
    </row>
    <row r="218" spans="21:22" x14ac:dyDescent="0.25">
      <c r="U218" s="8">
        <v>218</v>
      </c>
      <c r="V218" s="3" t="s">
        <v>240</v>
      </c>
    </row>
    <row r="219" spans="21:22" x14ac:dyDescent="0.25">
      <c r="U219" s="8">
        <v>219</v>
      </c>
      <c r="V219" s="3" t="s">
        <v>241</v>
      </c>
    </row>
    <row r="220" spans="21:22" x14ac:dyDescent="0.25">
      <c r="U220" s="8">
        <v>220</v>
      </c>
      <c r="V220" s="3" t="s">
        <v>242</v>
      </c>
    </row>
    <row r="221" spans="21:22" x14ac:dyDescent="0.25">
      <c r="U221" s="8">
        <v>221</v>
      </c>
      <c r="V221" s="3" t="s">
        <v>243</v>
      </c>
    </row>
    <row r="222" spans="21:22" x14ac:dyDescent="0.25">
      <c r="U222" s="8">
        <v>222</v>
      </c>
      <c r="V222" s="3" t="s">
        <v>244</v>
      </c>
    </row>
    <row r="223" spans="21:22" x14ac:dyDescent="0.25">
      <c r="U223" s="8">
        <v>223</v>
      </c>
      <c r="V223" s="3" t="s">
        <v>245</v>
      </c>
    </row>
    <row r="224" spans="21:22" x14ac:dyDescent="0.25">
      <c r="U224" s="8">
        <v>224</v>
      </c>
      <c r="V224" s="3" t="s">
        <v>246</v>
      </c>
    </row>
    <row r="225" spans="21:22" x14ac:dyDescent="0.25">
      <c r="U225" s="8">
        <v>225</v>
      </c>
      <c r="V225" s="3" t="s">
        <v>247</v>
      </c>
    </row>
    <row r="226" spans="21:22" x14ac:dyDescent="0.25">
      <c r="U226" s="8">
        <v>226</v>
      </c>
      <c r="V226" s="3" t="s">
        <v>248</v>
      </c>
    </row>
    <row r="227" spans="21:22" x14ac:dyDescent="0.25">
      <c r="U227" s="8">
        <v>227</v>
      </c>
      <c r="V227" s="3" t="s">
        <v>249</v>
      </c>
    </row>
    <row r="228" spans="21:22" x14ac:dyDescent="0.25">
      <c r="U228" s="8">
        <v>228</v>
      </c>
      <c r="V228" s="3" t="s">
        <v>250</v>
      </c>
    </row>
    <row r="229" spans="21:22" x14ac:dyDescent="0.25">
      <c r="U229" s="8">
        <v>229</v>
      </c>
      <c r="V229" s="3" t="s">
        <v>251</v>
      </c>
    </row>
    <row r="230" spans="21:22" x14ac:dyDescent="0.25">
      <c r="U230" s="8">
        <v>230</v>
      </c>
      <c r="V230" s="3" t="s">
        <v>252</v>
      </c>
    </row>
    <row r="231" spans="21:22" x14ac:dyDescent="0.25">
      <c r="U231" s="8">
        <v>231</v>
      </c>
      <c r="V231" s="3" t="s">
        <v>253</v>
      </c>
    </row>
    <row r="232" spans="21:22" x14ac:dyDescent="0.25">
      <c r="U232" s="8">
        <v>232</v>
      </c>
      <c r="V232" s="3" t="s">
        <v>254</v>
      </c>
    </row>
    <row r="233" spans="21:22" x14ac:dyDescent="0.25">
      <c r="U233" s="8">
        <v>233</v>
      </c>
      <c r="V233" s="3" t="s">
        <v>255</v>
      </c>
    </row>
    <row r="234" spans="21:22" x14ac:dyDescent="0.25">
      <c r="U234" s="8">
        <v>234</v>
      </c>
      <c r="V234" s="3" t="s">
        <v>256</v>
      </c>
    </row>
    <row r="235" spans="21:22" x14ac:dyDescent="0.25">
      <c r="U235" s="8">
        <v>235</v>
      </c>
      <c r="V235" s="3" t="s">
        <v>257</v>
      </c>
    </row>
    <row r="236" spans="21:22" x14ac:dyDescent="0.25">
      <c r="U236" s="8">
        <v>236</v>
      </c>
      <c r="V236" s="3" t="s">
        <v>258</v>
      </c>
    </row>
    <row r="237" spans="21:22" x14ac:dyDescent="0.25">
      <c r="U237" s="8">
        <v>237</v>
      </c>
      <c r="V237" s="3" t="s">
        <v>259</v>
      </c>
    </row>
    <row r="238" spans="21:22" x14ac:dyDescent="0.25">
      <c r="U238" s="8">
        <v>238</v>
      </c>
      <c r="V238" s="3" t="s">
        <v>260</v>
      </c>
    </row>
    <row r="239" spans="21:22" x14ac:dyDescent="0.25">
      <c r="U239" s="8">
        <v>239</v>
      </c>
      <c r="V239" s="3" t="s">
        <v>261</v>
      </c>
    </row>
    <row r="240" spans="21:22" x14ac:dyDescent="0.25">
      <c r="U240" s="8">
        <v>240</v>
      </c>
      <c r="V240" s="3" t="s">
        <v>262</v>
      </c>
    </row>
    <row r="241" spans="21:22" x14ac:dyDescent="0.25">
      <c r="U241" s="8">
        <v>241</v>
      </c>
      <c r="V241" s="3" t="s">
        <v>263</v>
      </c>
    </row>
    <row r="242" spans="21:22" x14ac:dyDescent="0.25">
      <c r="U242" s="8">
        <v>242</v>
      </c>
      <c r="V242" s="3" t="s">
        <v>264</v>
      </c>
    </row>
    <row r="243" spans="21:22" x14ac:dyDescent="0.25">
      <c r="U243" s="8">
        <v>243</v>
      </c>
      <c r="V243" s="3" t="s">
        <v>265</v>
      </c>
    </row>
    <row r="244" spans="21:22" x14ac:dyDescent="0.25">
      <c r="U244" s="8">
        <v>244</v>
      </c>
      <c r="V244" s="3" t="s">
        <v>266</v>
      </c>
    </row>
    <row r="245" spans="21:22" x14ac:dyDescent="0.25">
      <c r="U245" s="8">
        <v>245</v>
      </c>
      <c r="V245" s="3" t="s">
        <v>267</v>
      </c>
    </row>
    <row r="246" spans="21:22" x14ac:dyDescent="0.25">
      <c r="U246" s="8">
        <v>246</v>
      </c>
      <c r="V246" s="3" t="s">
        <v>268</v>
      </c>
    </row>
    <row r="247" spans="21:22" x14ac:dyDescent="0.25">
      <c r="U247" s="8">
        <v>247</v>
      </c>
      <c r="V247" s="3" t="s">
        <v>269</v>
      </c>
    </row>
    <row r="248" spans="21:22" x14ac:dyDescent="0.25">
      <c r="U248" s="8">
        <v>248</v>
      </c>
      <c r="V248" s="3" t="s">
        <v>270</v>
      </c>
    </row>
    <row r="249" spans="21:22" x14ac:dyDescent="0.25">
      <c r="U249" s="8">
        <v>249</v>
      </c>
      <c r="V249" s="3" t="s">
        <v>271</v>
      </c>
    </row>
    <row r="250" spans="21:22" x14ac:dyDescent="0.25">
      <c r="U250" s="8">
        <v>250</v>
      </c>
      <c r="V250" s="3" t="s">
        <v>272</v>
      </c>
    </row>
    <row r="251" spans="21:22" x14ac:dyDescent="0.25">
      <c r="U251" s="8">
        <v>251</v>
      </c>
      <c r="V251" s="3" t="s">
        <v>273</v>
      </c>
    </row>
    <row r="252" spans="21:22" x14ac:dyDescent="0.25">
      <c r="U252" s="8">
        <v>252</v>
      </c>
      <c r="V252" s="3" t="s">
        <v>274</v>
      </c>
    </row>
    <row r="253" spans="21:22" x14ac:dyDescent="0.25">
      <c r="U253" s="8">
        <v>253</v>
      </c>
      <c r="V253" s="3" t="s">
        <v>275</v>
      </c>
    </row>
    <row r="254" spans="21:22" x14ac:dyDescent="0.25">
      <c r="U254" s="8">
        <v>254</v>
      </c>
      <c r="V254" s="3" t="s">
        <v>276</v>
      </c>
    </row>
    <row r="255" spans="21:22" x14ac:dyDescent="0.25">
      <c r="U255" s="8">
        <v>255</v>
      </c>
      <c r="V255" s="3" t="s">
        <v>277</v>
      </c>
    </row>
    <row r="256" spans="21:22" x14ac:dyDescent="0.25">
      <c r="U256" s="8">
        <v>256</v>
      </c>
      <c r="V256" s="3" t="s">
        <v>278</v>
      </c>
    </row>
    <row r="257" spans="21:22" x14ac:dyDescent="0.25">
      <c r="U257" s="8">
        <v>257</v>
      </c>
      <c r="V257" s="3" t="s">
        <v>279</v>
      </c>
    </row>
    <row r="258" spans="21:22" x14ac:dyDescent="0.25">
      <c r="U258" s="8">
        <v>258</v>
      </c>
      <c r="V258" s="3" t="s">
        <v>280</v>
      </c>
    </row>
    <row r="259" spans="21:22" x14ac:dyDescent="0.25">
      <c r="U259" s="8">
        <v>259</v>
      </c>
      <c r="V259" s="3" t="s">
        <v>281</v>
      </c>
    </row>
    <row r="260" spans="21:22" x14ac:dyDescent="0.25">
      <c r="U260" s="8">
        <v>260</v>
      </c>
      <c r="V260" s="3" t="s">
        <v>282</v>
      </c>
    </row>
    <row r="261" spans="21:22" x14ac:dyDescent="0.25">
      <c r="U261" s="8">
        <v>261</v>
      </c>
      <c r="V261" s="3" t="s">
        <v>283</v>
      </c>
    </row>
    <row r="262" spans="21:22" x14ac:dyDescent="0.25">
      <c r="U262" s="8">
        <v>262</v>
      </c>
      <c r="V262" s="3" t="s">
        <v>284</v>
      </c>
    </row>
    <row r="263" spans="21:22" x14ac:dyDescent="0.25">
      <c r="U263" s="8">
        <v>263</v>
      </c>
      <c r="V263" s="3" t="s">
        <v>285</v>
      </c>
    </row>
    <row r="264" spans="21:22" x14ac:dyDescent="0.25">
      <c r="U264" s="8">
        <v>264</v>
      </c>
      <c r="V264" s="3" t="s">
        <v>286</v>
      </c>
    </row>
    <row r="265" spans="21:22" x14ac:dyDescent="0.25">
      <c r="U265" s="8">
        <v>265</v>
      </c>
      <c r="V265" s="3" t="s">
        <v>287</v>
      </c>
    </row>
    <row r="266" spans="21:22" x14ac:dyDescent="0.25">
      <c r="U266" s="8">
        <v>266</v>
      </c>
      <c r="V266" s="3" t="s">
        <v>288</v>
      </c>
    </row>
    <row r="267" spans="21:22" x14ac:dyDescent="0.25">
      <c r="U267" s="8">
        <v>267</v>
      </c>
      <c r="V267" s="3" t="s">
        <v>289</v>
      </c>
    </row>
    <row r="268" spans="21:22" x14ac:dyDescent="0.25">
      <c r="U268" s="8">
        <v>268</v>
      </c>
      <c r="V268" s="3" t="s">
        <v>290</v>
      </c>
    </row>
    <row r="269" spans="21:22" x14ac:dyDescent="0.25">
      <c r="U269" s="8">
        <v>269</v>
      </c>
      <c r="V269" s="3" t="s">
        <v>291</v>
      </c>
    </row>
    <row r="270" spans="21:22" x14ac:dyDescent="0.25">
      <c r="U270" s="8">
        <v>270</v>
      </c>
      <c r="V270" s="3" t="s">
        <v>292</v>
      </c>
    </row>
    <row r="271" spans="21:22" x14ac:dyDescent="0.25">
      <c r="U271" s="8">
        <v>271</v>
      </c>
      <c r="V271" s="3" t="s">
        <v>293</v>
      </c>
    </row>
    <row r="272" spans="21:22" x14ac:dyDescent="0.25">
      <c r="U272" s="8">
        <v>272</v>
      </c>
      <c r="V272" s="3" t="s">
        <v>294</v>
      </c>
    </row>
    <row r="273" spans="21:22" x14ac:dyDescent="0.25">
      <c r="U273" s="8">
        <v>273</v>
      </c>
      <c r="V273" s="3" t="s">
        <v>295</v>
      </c>
    </row>
    <row r="274" spans="21:22" x14ac:dyDescent="0.25">
      <c r="U274" s="8">
        <v>274</v>
      </c>
      <c r="V274" s="3" t="s">
        <v>296</v>
      </c>
    </row>
    <row r="275" spans="21:22" x14ac:dyDescent="0.25">
      <c r="U275" s="8">
        <v>275</v>
      </c>
      <c r="V275" s="3" t="s">
        <v>297</v>
      </c>
    </row>
    <row r="276" spans="21:22" x14ac:dyDescent="0.25">
      <c r="U276" s="8">
        <v>276</v>
      </c>
      <c r="V276" s="3" t="s">
        <v>298</v>
      </c>
    </row>
    <row r="277" spans="21:22" x14ac:dyDescent="0.25">
      <c r="U277" s="8">
        <v>277</v>
      </c>
      <c r="V277" s="3" t="s">
        <v>299</v>
      </c>
    </row>
    <row r="278" spans="21:22" x14ac:dyDescent="0.25">
      <c r="U278" s="8">
        <v>278</v>
      </c>
      <c r="V278" s="3" t="s">
        <v>300</v>
      </c>
    </row>
    <row r="279" spans="21:22" x14ac:dyDescent="0.25">
      <c r="U279" s="8">
        <v>279</v>
      </c>
      <c r="V279" s="3" t="s">
        <v>301</v>
      </c>
    </row>
    <row r="280" spans="21:22" x14ac:dyDescent="0.25">
      <c r="U280" s="8">
        <v>280</v>
      </c>
      <c r="V280" s="3" t="s">
        <v>302</v>
      </c>
    </row>
    <row r="281" spans="21:22" x14ac:dyDescent="0.25">
      <c r="U281" s="8">
        <v>281</v>
      </c>
      <c r="V281" s="3" t="s">
        <v>303</v>
      </c>
    </row>
    <row r="282" spans="21:22" x14ac:dyDescent="0.25">
      <c r="U282" s="8">
        <v>282</v>
      </c>
      <c r="V282" s="3" t="s">
        <v>304</v>
      </c>
    </row>
    <row r="283" spans="21:22" x14ac:dyDescent="0.25">
      <c r="U283" s="8">
        <v>283</v>
      </c>
      <c r="V283" s="3" t="s">
        <v>305</v>
      </c>
    </row>
    <row r="284" spans="21:22" x14ac:dyDescent="0.25">
      <c r="U284" s="8">
        <v>284</v>
      </c>
      <c r="V284" s="3" t="s">
        <v>306</v>
      </c>
    </row>
    <row r="285" spans="21:22" x14ac:dyDescent="0.25">
      <c r="U285" s="8">
        <v>285</v>
      </c>
      <c r="V285" s="3" t="s">
        <v>307</v>
      </c>
    </row>
    <row r="286" spans="21:22" x14ac:dyDescent="0.25">
      <c r="U286" s="8">
        <v>286</v>
      </c>
      <c r="V286" s="3" t="s">
        <v>308</v>
      </c>
    </row>
    <row r="287" spans="21:22" x14ac:dyDescent="0.25">
      <c r="U287" s="8">
        <v>287</v>
      </c>
      <c r="V287" s="3" t="s">
        <v>309</v>
      </c>
    </row>
    <row r="288" spans="21:22" x14ac:dyDescent="0.25">
      <c r="U288" s="8">
        <v>288</v>
      </c>
      <c r="V288" s="3" t="s">
        <v>310</v>
      </c>
    </row>
    <row r="289" spans="21:22" x14ac:dyDescent="0.25">
      <c r="U289" s="8">
        <v>289</v>
      </c>
      <c r="V289" s="3" t="s">
        <v>311</v>
      </c>
    </row>
    <row r="290" spans="21:22" x14ac:dyDescent="0.25">
      <c r="U290" s="8">
        <v>290</v>
      </c>
      <c r="V290" s="3" t="s">
        <v>312</v>
      </c>
    </row>
    <row r="291" spans="21:22" x14ac:dyDescent="0.25">
      <c r="U291" s="8">
        <v>291</v>
      </c>
      <c r="V291" s="3" t="s">
        <v>313</v>
      </c>
    </row>
    <row r="292" spans="21:22" x14ac:dyDescent="0.25">
      <c r="U292" s="8">
        <v>292</v>
      </c>
      <c r="V292" s="3" t="s">
        <v>314</v>
      </c>
    </row>
    <row r="293" spans="21:22" x14ac:dyDescent="0.25">
      <c r="U293" s="8">
        <v>293</v>
      </c>
      <c r="V293" s="3" t="s">
        <v>315</v>
      </c>
    </row>
    <row r="294" spans="21:22" x14ac:dyDescent="0.25">
      <c r="U294" s="8">
        <v>294</v>
      </c>
      <c r="V294" s="3" t="s">
        <v>316</v>
      </c>
    </row>
    <row r="295" spans="21:22" x14ac:dyDescent="0.25">
      <c r="U295" s="8">
        <v>295</v>
      </c>
      <c r="V295" s="3" t="s">
        <v>317</v>
      </c>
    </row>
    <row r="296" spans="21:22" x14ac:dyDescent="0.25">
      <c r="U296" s="8">
        <v>296</v>
      </c>
      <c r="V296" s="3" t="s">
        <v>318</v>
      </c>
    </row>
    <row r="297" spans="21:22" x14ac:dyDescent="0.25">
      <c r="U297" s="8">
        <v>297</v>
      </c>
      <c r="V297" s="3" t="s">
        <v>319</v>
      </c>
    </row>
    <row r="298" spans="21:22" x14ac:dyDescent="0.25">
      <c r="U298" s="8">
        <v>298</v>
      </c>
      <c r="V298" s="3" t="s">
        <v>320</v>
      </c>
    </row>
    <row r="299" spans="21:22" x14ac:dyDescent="0.25">
      <c r="U299" s="8">
        <v>299</v>
      </c>
      <c r="V299" s="3" t="s">
        <v>321</v>
      </c>
    </row>
    <row r="300" spans="21:22" x14ac:dyDescent="0.25">
      <c r="U300" s="8">
        <v>300</v>
      </c>
      <c r="V300" s="3" t="s">
        <v>322</v>
      </c>
    </row>
    <row r="301" spans="21:22" x14ac:dyDescent="0.25">
      <c r="U301" s="8">
        <v>301</v>
      </c>
      <c r="V301" s="3" t="s">
        <v>323</v>
      </c>
    </row>
  </sheetData>
  <customSheetViews>
    <customSheetView guid="{217BE030-2902-4496-AA81-446E4FF64EDE}" state="hidden" topLeftCell="B16">
      <selection activeCell="E24" sqref="E24"/>
      <pageMargins left="0.7" right="0.7" top="0.75" bottom="0.75" header="0.3" footer="0.3"/>
      <extLst>
        <ext xmlns:xlsdti="http://schemas.microsoft.com/office/spreadsheetml/2023/showDataTypeIcons" uri="{a3c15fd4-4149-4032-8f15-062bd4999b60}">
          <xlsdti:showDataTypeIconsCustomSheetView visible="0"/>
        </ext>
      </extLst>
    </customSheetView>
  </customSheetViews>
  <mergeCells count="9">
    <mergeCell ref="G28:H28"/>
    <mergeCell ref="G29:H29"/>
    <mergeCell ref="G30:H30"/>
    <mergeCell ref="G22:H22"/>
    <mergeCell ref="G23:H23"/>
    <mergeCell ref="G24:H24"/>
    <mergeCell ref="G25:H25"/>
    <mergeCell ref="G26:H26"/>
    <mergeCell ref="G27:H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30159-78BB-4CEB-82A2-DC64AE464EE1}">
  <sheetPr codeName="Sheet1"/>
  <dimension ref="A2:G69"/>
  <sheetViews>
    <sheetView workbookViewId="0">
      <selection activeCell="A4" sqref="A4:C4"/>
    </sheetView>
  </sheetViews>
  <sheetFormatPr defaultColWidth="9.08984375" defaultRowHeight="15.5" x14ac:dyDescent="0.35"/>
  <cols>
    <col min="1" max="1" width="3" style="31" bestFit="1" customWidth="1"/>
    <col min="2" max="2" width="56.6328125" style="31" bestFit="1" customWidth="1"/>
    <col min="3" max="3" width="128.36328125" style="31" bestFit="1" customWidth="1"/>
    <col min="4" max="6" width="15.6328125" style="31" customWidth="1"/>
    <col min="7" max="7" width="27.453125" style="31" customWidth="1"/>
    <col min="8" max="16384" width="9.08984375" style="31"/>
  </cols>
  <sheetData>
    <row r="2" spans="1:7" x14ac:dyDescent="0.35">
      <c r="A2" s="133" t="s">
        <v>523</v>
      </c>
      <c r="B2" s="133"/>
      <c r="C2" s="133"/>
      <c r="D2" s="30"/>
      <c r="E2" s="30"/>
      <c r="F2" s="30"/>
      <c r="G2" s="30"/>
    </row>
    <row r="4" spans="1:7" s="33" customFormat="1" ht="299.25" customHeight="1" x14ac:dyDescent="0.25">
      <c r="A4" s="134" t="s">
        <v>530</v>
      </c>
      <c r="B4" s="135"/>
      <c r="C4" s="135"/>
      <c r="D4" s="32"/>
      <c r="E4" s="32"/>
      <c r="F4" s="32"/>
      <c r="G4" s="32"/>
    </row>
    <row r="5" spans="1:7" s="33" customFormat="1" ht="45.75" customHeight="1" x14ac:dyDescent="0.25">
      <c r="A5" s="132" t="s">
        <v>482</v>
      </c>
      <c r="B5" s="132"/>
      <c r="C5" s="132"/>
      <c r="D5" s="32"/>
      <c r="E5" s="32"/>
      <c r="F5" s="32"/>
      <c r="G5" s="32"/>
    </row>
    <row r="6" spans="1:7" s="33" customFormat="1" x14ac:dyDescent="0.25">
      <c r="A6" s="136" t="s">
        <v>524</v>
      </c>
      <c r="B6" s="136"/>
      <c r="C6" s="136"/>
      <c r="D6" s="32"/>
      <c r="E6" s="32"/>
      <c r="F6" s="32"/>
      <c r="G6" s="32"/>
    </row>
    <row r="8" spans="1:7" x14ac:dyDescent="0.35">
      <c r="A8" s="27">
        <v>1</v>
      </c>
      <c r="B8" s="28" t="s">
        <v>414</v>
      </c>
      <c r="C8" s="28" t="s">
        <v>415</v>
      </c>
    </row>
    <row r="9" spans="1:7" s="35" customFormat="1" x14ac:dyDescent="0.35">
      <c r="A9" s="34"/>
      <c r="B9" s="34" t="s">
        <v>395</v>
      </c>
      <c r="C9" s="34"/>
    </row>
    <row r="10" spans="1:7" s="35" customFormat="1" x14ac:dyDescent="0.35">
      <c r="A10" s="95"/>
      <c r="B10" s="95" t="s">
        <v>416</v>
      </c>
      <c r="C10" s="95"/>
      <c r="E10" s="38"/>
    </row>
    <row r="11" spans="1:7" ht="16.5" customHeight="1" x14ac:dyDescent="0.35">
      <c r="A11" s="24"/>
      <c r="B11" s="39" t="s">
        <v>419</v>
      </c>
      <c r="C11" s="36" t="s">
        <v>420</v>
      </c>
    </row>
    <row r="12" spans="1:7" ht="31" x14ac:dyDescent="0.35">
      <c r="A12" s="24"/>
      <c r="B12" s="39" t="s">
        <v>3</v>
      </c>
      <c r="C12" s="37" t="s">
        <v>417</v>
      </c>
    </row>
    <row r="13" spans="1:7" x14ac:dyDescent="0.35">
      <c r="A13" s="24"/>
      <c r="B13" s="39" t="s">
        <v>2</v>
      </c>
      <c r="C13" s="36" t="s">
        <v>418</v>
      </c>
    </row>
    <row r="14" spans="1:7" x14ac:dyDescent="0.35">
      <c r="A14" s="25"/>
      <c r="B14" s="39" t="s">
        <v>449</v>
      </c>
      <c r="C14" s="36" t="s">
        <v>451</v>
      </c>
    </row>
    <row r="15" spans="1:7" ht="31" x14ac:dyDescent="0.35">
      <c r="A15" s="25"/>
      <c r="B15" s="39" t="s">
        <v>450</v>
      </c>
      <c r="C15" s="37" t="s">
        <v>485</v>
      </c>
    </row>
    <row r="16" spans="1:7" x14ac:dyDescent="0.35">
      <c r="A16" s="93"/>
      <c r="B16" s="93" t="s">
        <v>421</v>
      </c>
      <c r="C16" s="93"/>
    </row>
    <row r="17" spans="1:4" x14ac:dyDescent="0.35">
      <c r="A17" s="26"/>
      <c r="B17" s="39" t="s">
        <v>422</v>
      </c>
      <c r="C17" s="37" t="s">
        <v>512</v>
      </c>
    </row>
    <row r="18" spans="1:4" x14ac:dyDescent="0.35">
      <c r="A18" s="26"/>
      <c r="B18" s="39" t="s">
        <v>423</v>
      </c>
      <c r="C18" s="31" t="s">
        <v>518</v>
      </c>
      <c r="D18" s="37" t="s">
        <v>517</v>
      </c>
    </row>
    <row r="19" spans="1:4" x14ac:dyDescent="0.35">
      <c r="A19" s="26"/>
      <c r="B19" s="39" t="s">
        <v>460</v>
      </c>
      <c r="C19" s="37" t="s">
        <v>513</v>
      </c>
    </row>
    <row r="20" spans="1:4" x14ac:dyDescent="0.35">
      <c r="A20" s="26"/>
      <c r="B20" s="39" t="s">
        <v>461</v>
      </c>
      <c r="C20" s="37" t="s">
        <v>514</v>
      </c>
    </row>
    <row r="21" spans="1:4" x14ac:dyDescent="0.35">
      <c r="A21" s="26"/>
      <c r="B21" s="39" t="s">
        <v>462</v>
      </c>
      <c r="C21" s="37" t="s">
        <v>515</v>
      </c>
    </row>
    <row r="22" spans="1:4" x14ac:dyDescent="0.35">
      <c r="A22" s="26"/>
      <c r="B22" s="39" t="s">
        <v>528</v>
      </c>
      <c r="C22" s="37" t="s">
        <v>529</v>
      </c>
    </row>
    <row r="23" spans="1:4" x14ac:dyDescent="0.35">
      <c r="A23" s="93"/>
      <c r="B23" s="93" t="s">
        <v>424</v>
      </c>
      <c r="C23" s="93" t="s">
        <v>516</v>
      </c>
    </row>
    <row r="24" spans="1:4" x14ac:dyDescent="0.35">
      <c r="A24" s="26"/>
      <c r="B24" s="39" t="s">
        <v>425</v>
      </c>
      <c r="C24" s="37" t="s">
        <v>507</v>
      </c>
    </row>
    <row r="25" spans="1:4" x14ac:dyDescent="0.35">
      <c r="A25" s="26"/>
      <c r="B25" s="39" t="s">
        <v>426</v>
      </c>
      <c r="C25" s="37" t="s">
        <v>508</v>
      </c>
    </row>
    <row r="26" spans="1:4" x14ac:dyDescent="0.35">
      <c r="A26" s="26"/>
      <c r="B26" s="39" t="s">
        <v>427</v>
      </c>
      <c r="C26" s="37" t="s">
        <v>509</v>
      </c>
    </row>
    <row r="27" spans="1:4" x14ac:dyDescent="0.35">
      <c r="A27" s="26"/>
      <c r="B27" s="39" t="s">
        <v>428</v>
      </c>
      <c r="C27" s="37" t="s">
        <v>510</v>
      </c>
    </row>
    <row r="28" spans="1:4" x14ac:dyDescent="0.35">
      <c r="A28" s="26"/>
      <c r="B28" s="39" t="s">
        <v>429</v>
      </c>
      <c r="C28" s="37" t="s">
        <v>511</v>
      </c>
    </row>
    <row r="29" spans="1:4" x14ac:dyDescent="0.35">
      <c r="A29" s="93"/>
      <c r="B29" s="93" t="s">
        <v>430</v>
      </c>
      <c r="C29" s="93"/>
    </row>
    <row r="30" spans="1:4" x14ac:dyDescent="0.35">
      <c r="A30" s="26"/>
      <c r="B30" s="39" t="s">
        <v>431</v>
      </c>
      <c r="C30" s="37" t="s">
        <v>503</v>
      </c>
    </row>
    <row r="31" spans="1:4" x14ac:dyDescent="0.35">
      <c r="A31" s="26"/>
      <c r="B31" s="39" t="s">
        <v>432</v>
      </c>
      <c r="C31" s="37" t="s">
        <v>504</v>
      </c>
    </row>
    <row r="32" spans="1:4" x14ac:dyDescent="0.35">
      <c r="A32" s="26"/>
      <c r="B32" s="39" t="s">
        <v>433</v>
      </c>
      <c r="C32" s="37" t="s">
        <v>505</v>
      </c>
    </row>
    <row r="33" spans="1:3" x14ac:dyDescent="0.35">
      <c r="A33" s="26"/>
      <c r="B33" s="39" t="s">
        <v>434</v>
      </c>
      <c r="C33" s="37" t="s">
        <v>506</v>
      </c>
    </row>
    <row r="34" spans="1:3" x14ac:dyDescent="0.35">
      <c r="A34" s="93"/>
      <c r="B34" s="93" t="s">
        <v>435</v>
      </c>
      <c r="C34" s="93"/>
    </row>
    <row r="35" spans="1:3" x14ac:dyDescent="0.35">
      <c r="A35" s="26"/>
      <c r="B35" s="39" t="s">
        <v>436</v>
      </c>
      <c r="C35" s="37" t="s">
        <v>502</v>
      </c>
    </row>
    <row r="36" spans="1:3" x14ac:dyDescent="0.35">
      <c r="A36" s="26"/>
      <c r="B36" s="39" t="s">
        <v>437</v>
      </c>
      <c r="C36" s="37"/>
    </row>
    <row r="37" spans="1:3" x14ac:dyDescent="0.35">
      <c r="A37" s="26"/>
      <c r="B37" s="39" t="s">
        <v>438</v>
      </c>
      <c r="C37" s="37"/>
    </row>
    <row r="38" spans="1:3" x14ac:dyDescent="0.35">
      <c r="A38" s="26"/>
      <c r="B38" s="39" t="s">
        <v>439</v>
      </c>
      <c r="C38" s="37" t="s">
        <v>499</v>
      </c>
    </row>
    <row r="39" spans="1:3" x14ac:dyDescent="0.35">
      <c r="A39" s="26"/>
      <c r="B39" s="39" t="s">
        <v>440</v>
      </c>
      <c r="C39" s="37" t="s">
        <v>500</v>
      </c>
    </row>
    <row r="40" spans="1:3" ht="31" x14ac:dyDescent="0.35">
      <c r="A40" s="26"/>
      <c r="B40" s="39" t="s">
        <v>441</v>
      </c>
      <c r="C40" s="37" t="s">
        <v>501</v>
      </c>
    </row>
    <row r="41" spans="1:3" x14ac:dyDescent="0.35">
      <c r="A41" s="93"/>
      <c r="B41" s="93" t="s">
        <v>442</v>
      </c>
      <c r="C41" s="93"/>
    </row>
    <row r="42" spans="1:3" x14ac:dyDescent="0.35">
      <c r="A42" s="26"/>
      <c r="B42" s="39" t="s">
        <v>443</v>
      </c>
      <c r="C42" s="37" t="s">
        <v>498</v>
      </c>
    </row>
    <row r="43" spans="1:3" x14ac:dyDescent="0.35">
      <c r="A43" s="26"/>
      <c r="B43" s="39" t="s">
        <v>444</v>
      </c>
      <c r="C43" s="37"/>
    </row>
    <row r="44" spans="1:3" x14ac:dyDescent="0.35">
      <c r="A44" s="26"/>
      <c r="B44" s="39" t="s">
        <v>445</v>
      </c>
      <c r="C44" s="37" t="s">
        <v>493</v>
      </c>
    </row>
    <row r="45" spans="1:3" x14ac:dyDescent="0.35">
      <c r="A45" s="26"/>
      <c r="B45" s="39" t="s">
        <v>484</v>
      </c>
      <c r="C45" s="37" t="s">
        <v>494</v>
      </c>
    </row>
    <row r="46" spans="1:3" x14ac:dyDescent="0.35">
      <c r="A46" s="26"/>
      <c r="B46" s="39" t="s">
        <v>446</v>
      </c>
      <c r="C46" s="37" t="s">
        <v>495</v>
      </c>
    </row>
    <row r="47" spans="1:3" x14ac:dyDescent="0.35">
      <c r="A47" s="26"/>
      <c r="B47" s="39" t="s">
        <v>447</v>
      </c>
      <c r="C47" s="37" t="s">
        <v>496</v>
      </c>
    </row>
    <row r="48" spans="1:3" x14ac:dyDescent="0.35">
      <c r="A48" s="26"/>
      <c r="B48" s="39" t="s">
        <v>448</v>
      </c>
      <c r="C48" s="37" t="s">
        <v>497</v>
      </c>
    </row>
    <row r="49" spans="1:3" x14ac:dyDescent="0.35">
      <c r="A49" s="93"/>
      <c r="B49" s="93" t="s">
        <v>463</v>
      </c>
      <c r="C49" s="93" t="s">
        <v>521</v>
      </c>
    </row>
    <row r="50" spans="1:3" x14ac:dyDescent="0.35">
      <c r="A50" s="26"/>
      <c r="B50" s="39" t="s">
        <v>464</v>
      </c>
      <c r="C50" s="37"/>
    </row>
    <row r="51" spans="1:3" x14ac:dyDescent="0.35">
      <c r="A51" s="26"/>
      <c r="B51" s="39" t="s">
        <v>465</v>
      </c>
      <c r="C51" s="37"/>
    </row>
    <row r="52" spans="1:3" x14ac:dyDescent="0.35">
      <c r="A52" s="26"/>
      <c r="B52" s="39" t="s">
        <v>466</v>
      </c>
      <c r="C52" s="37" t="s">
        <v>492</v>
      </c>
    </row>
    <row r="53" spans="1:3" x14ac:dyDescent="0.35">
      <c r="A53" s="26"/>
      <c r="B53" s="39" t="s">
        <v>467</v>
      </c>
      <c r="C53" s="37"/>
    </row>
    <row r="54" spans="1:3" x14ac:dyDescent="0.35">
      <c r="A54" s="26"/>
      <c r="B54" s="39" t="s">
        <v>468</v>
      </c>
      <c r="C54" s="37"/>
    </row>
    <row r="55" spans="1:3" x14ac:dyDescent="0.35">
      <c r="A55" s="110"/>
      <c r="B55" s="111" t="s">
        <v>520</v>
      </c>
      <c r="C55" s="112"/>
    </row>
    <row r="56" spans="1:3" x14ac:dyDescent="0.35">
      <c r="A56" s="93"/>
      <c r="B56" s="93" t="s">
        <v>469</v>
      </c>
      <c r="C56" s="93" t="s">
        <v>491</v>
      </c>
    </row>
    <row r="57" spans="1:3" x14ac:dyDescent="0.35">
      <c r="A57" s="26"/>
      <c r="B57" s="39" t="s">
        <v>470</v>
      </c>
      <c r="C57" s="37"/>
    </row>
    <row r="58" spans="1:3" x14ac:dyDescent="0.35">
      <c r="A58" s="26"/>
      <c r="B58" s="39" t="s">
        <v>471</v>
      </c>
      <c r="C58" s="37"/>
    </row>
    <row r="59" spans="1:3" x14ac:dyDescent="0.35">
      <c r="A59" s="26"/>
      <c r="B59" s="39" t="s">
        <v>472</v>
      </c>
      <c r="C59" s="37"/>
    </row>
    <row r="60" spans="1:3" x14ac:dyDescent="0.35">
      <c r="A60" s="26"/>
      <c r="B60" s="39" t="s">
        <v>473</v>
      </c>
      <c r="C60" s="37"/>
    </row>
    <row r="61" spans="1:3" x14ac:dyDescent="0.35">
      <c r="A61" s="26"/>
      <c r="B61" s="39" t="s">
        <v>474</v>
      </c>
      <c r="C61" s="37"/>
    </row>
    <row r="62" spans="1:3" x14ac:dyDescent="0.35">
      <c r="A62" s="26"/>
      <c r="B62" s="39" t="s">
        <v>475</v>
      </c>
      <c r="C62" s="37"/>
    </row>
    <row r="63" spans="1:3" x14ac:dyDescent="0.35">
      <c r="A63" s="26"/>
      <c r="B63" s="39" t="s">
        <v>476</v>
      </c>
      <c r="C63" s="37"/>
    </row>
    <row r="64" spans="1:3" x14ac:dyDescent="0.35">
      <c r="A64" s="93"/>
      <c r="B64" s="93" t="s">
        <v>477</v>
      </c>
      <c r="C64" s="93" t="s">
        <v>490</v>
      </c>
    </row>
    <row r="65" spans="1:3" x14ac:dyDescent="0.35">
      <c r="A65" s="94"/>
      <c r="B65" s="39" t="s">
        <v>478</v>
      </c>
      <c r="C65" s="37"/>
    </row>
    <row r="66" spans="1:3" x14ac:dyDescent="0.35">
      <c r="A66" s="94"/>
      <c r="B66" s="39" t="s">
        <v>479</v>
      </c>
      <c r="C66" s="37"/>
    </row>
    <row r="67" spans="1:3" x14ac:dyDescent="0.35">
      <c r="A67" s="94"/>
      <c r="B67" s="39" t="s">
        <v>480</v>
      </c>
      <c r="C67" s="37"/>
    </row>
    <row r="68" spans="1:3" x14ac:dyDescent="0.35">
      <c r="A68" s="94"/>
      <c r="B68" s="39" t="s">
        <v>525</v>
      </c>
      <c r="C68" s="37"/>
    </row>
    <row r="69" spans="1:3" x14ac:dyDescent="0.35">
      <c r="A69" s="94"/>
      <c r="B69" s="39" t="s">
        <v>481</v>
      </c>
      <c r="C69" s="37"/>
    </row>
  </sheetData>
  <sheetProtection formatCells="0" formatColumns="0" formatRows="0" insertColumns="0" insertRows="0" insertHyperlinks="0" deleteColumns="0" deleteRows="0" sort="0" autoFilter="0" pivotTables="0"/>
  <customSheetViews>
    <customSheetView guid="{217BE030-2902-4496-AA81-446E4FF64EDE}" showGridLines="0" showRowCol="0" topLeftCell="A4">
      <selection activeCell="A12" sqref="A12"/>
      <pageMargins left="0.7" right="0.7" top="0.75" bottom="0.75" header="0.3" footer="0.3"/>
      <pageSetup paperSize="9" orientation="portrait" r:id="rId1"/>
      <extLst>
        <ext xmlns:xlsdti="http://schemas.microsoft.com/office/spreadsheetml/2023/showDataTypeIcons" uri="{a3c15fd4-4149-4032-8f15-062bd4999b60}">
          <xlsdti:showDataTypeIconsCustomSheetView visible="0"/>
        </ext>
      </extLst>
    </customSheetView>
  </customSheetViews>
  <mergeCells count="4">
    <mergeCell ref="A5:C5"/>
    <mergeCell ref="A2:C2"/>
    <mergeCell ref="A4:C4"/>
    <mergeCell ref="A6:C6"/>
  </mergeCells>
  <hyperlinks>
    <hyperlink ref="A8:C8" location="Hinnapakkumus!B7" display="Hinnapakkumus!B7" xr:uid="{111E4FCA-54D6-46CB-B6FD-16AF954B63AB}"/>
    <hyperlink ref="A6:C6" location="Hinnapakkumus!E9" display="HINNAPAKKUMUSE KOOSTAMISEKS VAJUTA SIIA" xr:uid="{C70D26DE-4E0F-4E96-8130-FE10132F3D14}"/>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Hinnaprognoos</vt:lpstr>
      <vt:lpstr>meny</vt:lpstr>
      <vt:lpstr>Kasutusjuhend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Kaimo Puniste</dc:creator>
  <cp:lastModifiedBy>Piret Karu</cp:lastModifiedBy>
  <cp:lastPrinted>2018-03-15T06:00:28Z</cp:lastPrinted>
  <dcterms:created xsi:type="dcterms:W3CDTF">2010-03-23T10:34:53Z</dcterms:created>
  <dcterms:modified xsi:type="dcterms:W3CDTF">2026-04-09T13:46:23Z</dcterms:modified>
</cp:coreProperties>
</file>