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Vormid kodulehele\22.12 kodulehele lisatud finantsprognoosid\"/>
    </mc:Choice>
  </mc:AlternateContent>
  <xr:revisionPtr revIDLastSave="0" documentId="13_ncr:1_{FAD04CD8-F710-493D-A1C2-9C1B7592AA76}" xr6:coauthVersionLast="47" xr6:coauthVersionMax="47" xr10:uidLastSave="{00000000-0000-0000-0000-000000000000}"/>
  <bookViews>
    <workbookView xWindow="-57720" yWindow="-120" windowWidth="29040" windowHeight="15720" activeTab="5" xr2:uid="{00000000-000D-0000-FFFF-FFFF00000000}"/>
  </bookViews>
  <sheets>
    <sheet name="Algandmed" sheetId="1" r:id="rId1"/>
    <sheet name="Teenused" sheetId="2" r:id="rId2"/>
    <sheet name="Kasumiaruanne" sheetId="3" r:id="rId3"/>
    <sheet name="Bilanss" sheetId="4" r:id="rId4"/>
    <sheet name="Töötajad" sheetId="5" r:id="rId5"/>
    <sheet name="Majandusnäitajate koondtabel" sheetId="6" r:id="rId6"/>
  </sheets>
  <externalReferences>
    <externalReference r:id="rId7"/>
  </externalReferences>
  <definedNames>
    <definedName name="kohu1">Bilanss!$B$47:$B$47</definedName>
    <definedName name="kohu2" localSheetId="0">[1]Bilanss!$C$50:$C$53</definedName>
    <definedName name="kohu2">Bilanss!#REF!</definedName>
    <definedName name="_xlnm.Print_Area" localSheetId="0">Algandmed!$A$8:$F$28</definedName>
    <definedName name="_xlnm.Print_Area" localSheetId="3">Bilanss!$A$2:$B$64</definedName>
    <definedName name="_xlnm.Print_Area" localSheetId="2">Kasumiaruanne!$A$1:$G$54</definedName>
    <definedName name="_xlnm.Print_Area" localSheetId="5">'Majandusnäitajate koondtabel'!$A$1:$I$26</definedName>
    <definedName name="_xlnm.Print_Area" localSheetId="1">Teenused!$B$4:$F$51</definedName>
    <definedName name="raha1">Bilanss!$B$6:$B$16</definedName>
    <definedName name="raha2">Bilanss!$B$8:$B$16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B21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B49" i="4"/>
  <c r="C30" i="3"/>
  <c r="I6" i="6"/>
  <c r="H6" i="6"/>
  <c r="G6" i="6"/>
  <c r="F6" i="6"/>
  <c r="E6" i="6"/>
  <c r="D6" i="6"/>
  <c r="B45" i="4"/>
  <c r="D25" i="6" s="1"/>
  <c r="B34" i="4"/>
  <c r="B28" i="4"/>
  <c r="B13" i="4"/>
  <c r="B7" i="4"/>
  <c r="G53" i="3"/>
  <c r="I12" i="6" s="1"/>
  <c r="F53" i="3"/>
  <c r="H12" i="6" s="1"/>
  <c r="H13" i="6" s="1"/>
  <c r="E53" i="3"/>
  <c r="G12" i="6" s="1"/>
  <c r="G13" i="6" s="1"/>
  <c r="D53" i="3"/>
  <c r="F12" i="6" s="1"/>
  <c r="F13" i="6" s="1"/>
  <c r="C53" i="3"/>
  <c r="E12" i="6" s="1"/>
  <c r="E13" i="6" s="1"/>
  <c r="B53" i="3"/>
  <c r="D12" i="6" s="1"/>
  <c r="D13" i="6" s="1"/>
  <c r="G33" i="3"/>
  <c r="I7" i="6" s="1"/>
  <c r="F33" i="3"/>
  <c r="H7" i="6" s="1"/>
  <c r="E33" i="3"/>
  <c r="G7" i="6" s="1"/>
  <c r="D33" i="3"/>
  <c r="F7" i="6" s="1"/>
  <c r="C33" i="3"/>
  <c r="E7" i="6" s="1"/>
  <c r="B33" i="3"/>
  <c r="D7" i="6" s="1"/>
  <c r="G31" i="3"/>
  <c r="F31" i="3"/>
  <c r="E31" i="3"/>
  <c r="D31" i="3"/>
  <c r="C31" i="3"/>
  <c r="G30" i="3"/>
  <c r="F30" i="3"/>
  <c r="E30" i="3"/>
  <c r="D30" i="3"/>
  <c r="B28" i="3"/>
  <c r="G4" i="3"/>
  <c r="I3" i="6" s="1"/>
  <c r="F4" i="3"/>
  <c r="F20" i="3" s="1"/>
  <c r="E4" i="3"/>
  <c r="G3" i="6" s="1"/>
  <c r="D4" i="3"/>
  <c r="D20" i="3" s="1"/>
  <c r="C4" i="3"/>
  <c r="E3" i="6" s="1"/>
  <c r="B4" i="3"/>
  <c r="B20" i="3" s="1"/>
  <c r="C43" i="2"/>
  <c r="C34" i="2"/>
  <c r="C29" i="2"/>
  <c r="C26" i="2"/>
  <c r="F5" i="2"/>
  <c r="E28" i="1"/>
  <c r="D10" i="1"/>
  <c r="C10" i="1"/>
  <c r="B39" i="3" l="1"/>
  <c r="B42" i="3" s="1"/>
  <c r="B50" i="3" s="1"/>
  <c r="C28" i="3"/>
  <c r="E11" i="6" s="1"/>
  <c r="D28" i="3"/>
  <c r="E28" i="3"/>
  <c r="F28" i="3"/>
  <c r="F39" i="3" s="1"/>
  <c r="F42" i="3" s="1"/>
  <c r="F20" i="2"/>
  <c r="G28" i="3"/>
  <c r="I11" i="6" s="1"/>
  <c r="G20" i="3"/>
  <c r="C28" i="1"/>
  <c r="F28" i="1"/>
  <c r="D28" i="1"/>
  <c r="B37" i="4"/>
  <c r="F3" i="6"/>
  <c r="F4" i="6" s="1"/>
  <c r="D11" i="6"/>
  <c r="H3" i="6"/>
  <c r="H4" i="6" s="1"/>
  <c r="C20" i="3"/>
  <c r="E20" i="3"/>
  <c r="D3" i="6"/>
  <c r="D4" i="6" s="1"/>
  <c r="E39" i="3"/>
  <c r="G11" i="6"/>
  <c r="D23" i="6"/>
  <c r="D39" i="3"/>
  <c r="D42" i="3" s="1"/>
  <c r="F11" i="6"/>
  <c r="I14" i="6"/>
  <c r="I13" i="6"/>
  <c r="C39" i="3"/>
  <c r="D14" i="6"/>
  <c r="E14" i="6"/>
  <c r="G14" i="6"/>
  <c r="B52" i="4"/>
  <c r="F14" i="6"/>
  <c r="H14" i="6"/>
  <c r="H11" i="6" l="1"/>
  <c r="G39" i="3"/>
  <c r="G42" i="3" s="1"/>
  <c r="I8" i="6" s="1"/>
  <c r="I16" i="6" s="1"/>
  <c r="B39" i="4"/>
  <c r="D19" i="6" s="1"/>
  <c r="C42" i="3"/>
  <c r="C50" i="3" s="1"/>
  <c r="E42" i="3"/>
  <c r="E50" i="3" s="1"/>
  <c r="D8" i="6"/>
  <c r="G4" i="6"/>
  <c r="I4" i="6"/>
  <c r="E4" i="6"/>
  <c r="D50" i="3"/>
  <c r="F8" i="6"/>
  <c r="F16" i="6" s="1"/>
  <c r="H8" i="6"/>
  <c r="H16" i="6" s="1"/>
  <c r="F50" i="3"/>
  <c r="D9" i="6"/>
  <c r="B61" i="4"/>
  <c r="B62" i="4" s="1"/>
  <c r="B64" i="4" s="1"/>
  <c r="D22" i="6"/>
  <c r="D24" i="6" l="1"/>
  <c r="G50" i="3"/>
  <c r="I22" i="6" s="1"/>
  <c r="E8" i="6"/>
  <c r="E16" i="6" s="1"/>
  <c r="F17" i="6" s="1"/>
  <c r="G8" i="6"/>
  <c r="G16" i="6" s="1"/>
  <c r="H17" i="6" s="1"/>
  <c r="D26" i="6"/>
  <c r="I17" i="6"/>
  <c r="D16" i="6"/>
  <c r="E17" i="6" s="1"/>
  <c r="G9" i="6"/>
  <c r="G22" i="6"/>
  <c r="H22" i="6"/>
  <c r="H9" i="6"/>
  <c r="I9" i="6"/>
  <c r="F9" i="6"/>
  <c r="F22" i="6"/>
  <c r="E9" i="6"/>
  <c r="E22" i="6"/>
  <c r="G17" i="6" l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tc={006E0050-0013-4F13-970E-009D005400C1}</author>
    <author>tc={003200BD-00F7-4D86-A4AE-009100860000}</author>
    <author>tc={00E300CE-0088-456B-821A-00EE00D300DB}</author>
    <author>tc={006E00D3-0088-4CAC-8051-006300970017}</author>
  </authors>
  <commentList>
    <comment ref="A22" authorId="0" shapeId="0" xr:uid="{006E0050-0013-4F13-970E-009D005400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Müügitulu puhasrentaablus näitab, kui suur osa müügitulust jääb kasumiks
Müügitulu hulka ei loeta muid tulusid, sealjuures toetus
</t>
      </text>
    </comment>
    <comment ref="A23" authorId="1" shapeId="0" xr:uid="{003200BD-00F7-4D86-A4AE-00910086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Maksevõime kordaja näitab ettevõtte suutlikust likviidse varaga üheaegselt kõik lühiajalised kohustised koheselt tasuda.
</t>
      </text>
    </comment>
    <comment ref="A24" authorId="2" shapeId="0" xr:uid="{00E300CE-0088-456B-821A-00EE00D300D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Võlakordaja (debt ratio) on finantssuhtarv, mis näitab kui suure osa ettevõtte koguvarast moodustab laenukapital
</t>
      </text>
    </comment>
    <comment ref="A25" authorId="3" shapeId="0" xr:uid="{006E00D3-0088-4CAC-8051-0063009700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Maksevalmiduse kordaja näitab, kui suure osa lühiajalistest kohustustest on ettevõte konkreetsel ajahetkel suuteline kohe tasuma
</t>
      </text>
    </comment>
  </commentList>
</comments>
</file>

<file path=xl/sharedStrings.xml><?xml version="1.0" encoding="utf-8"?>
<sst xmlns="http://schemas.openxmlformats.org/spreadsheetml/2006/main" count="297" uniqueCount="211">
  <si>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</si>
  <si>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</si>
  <si>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</si>
  <si>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</si>
  <si>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</si>
  <si>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</si>
  <si>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</si>
  <si>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Ettevõtlushuubi hoone renoveerimine (näide)</t>
  </si>
  <si>
    <t>Ehitustööde maksumus (põhivarana arvel)</t>
  </si>
  <si>
    <t>Masinad ja seadmed (põhivarana arvel)</t>
  </si>
  <si>
    <t>Seadmed, arvutustehnika (näide)</t>
  </si>
  <si>
    <t>Mööbel (näide)</t>
  </si>
  <si>
    <t>Muu põhivara</t>
  </si>
  <si>
    <t>Immateriaalne põhivara, sh liitumisleping</t>
  </si>
  <si>
    <t>Liitumine elektrivõrguga (näide)</t>
  </si>
  <si>
    <t>Liitumine internetivõrguga (näide)</t>
  </si>
  <si>
    <t xml:space="preserve"> </t>
  </si>
  <si>
    <t>Liitumine vee- ja kanalisatsiooni võrguga (näide)</t>
  </si>
  <si>
    <t>…</t>
  </si>
  <si>
    <t>KOKKU</t>
  </si>
  <si>
    <t>Sissetulek teenuste lõikes</t>
  </si>
  <si>
    <t>Ühik</t>
  </si>
  <si>
    <t>Ühiku hind 
(€, käibemaksuta)</t>
  </si>
  <si>
    <t>Ühikute arv aastas
(tk)</t>
  </si>
  <si>
    <t>Summa aastas
(€, käibemaksuta)</t>
  </si>
  <si>
    <t>püsilaud/kuus</t>
  </si>
  <si>
    <t>juhulaud/päevas</t>
  </si>
  <si>
    <t xml:space="preserve">klient/aastas </t>
  </si>
  <si>
    <t>päevane periood</t>
  </si>
  <si>
    <t>üritus</t>
  </si>
  <si>
    <t>...</t>
  </si>
  <si>
    <t>Muud teenused huubis</t>
  </si>
  <si>
    <t>Kokku aastane müügitulu</t>
  </si>
  <si>
    <r>
      <rPr>
        <b/>
        <sz val="10"/>
        <color theme="1"/>
        <rFont val="Arial"/>
        <family val="2"/>
      </rPr>
      <t>Töötamise kohad</t>
    </r>
    <r>
      <rPr>
        <sz val="10"/>
        <color theme="1"/>
        <rFont val="Arial"/>
        <family val="2"/>
      </rPr>
      <t>, sealjuures:</t>
    </r>
  </si>
  <si>
    <t>püsiklientidele mõeldud laudu (dedicated desks)</t>
  </si>
  <si>
    <t xml:space="preserve">juhuklientidele mõeldud laudu (hot desks) </t>
  </si>
  <si>
    <r>
      <rPr>
        <b/>
        <sz val="10"/>
        <color theme="1"/>
        <rFont val="Arial"/>
        <family val="2"/>
      </rPr>
      <t>Nõupidamisruumid</t>
    </r>
    <r>
      <rPr>
        <sz val="10"/>
        <color theme="1"/>
        <rFont val="Arial"/>
        <family val="2"/>
      </rPr>
      <t>, sealjuures:</t>
    </r>
  </si>
  <si>
    <t>suur ruum kuni 20 inimesele (näide)</t>
  </si>
  <si>
    <t>väike ruum kuni 8 inimesele (näide)</t>
  </si>
  <si>
    <t>üks ühele kohtumiseks sobiv väike ruum (näide)</t>
  </si>
  <si>
    <r>
      <rPr>
        <b/>
        <sz val="10"/>
        <color theme="1"/>
        <rFont val="Arial"/>
        <family val="2"/>
      </rPr>
      <t>Eriotstarvelised ruumid</t>
    </r>
    <r>
      <rPr>
        <sz val="10"/>
        <color theme="1"/>
        <rFont val="Arial"/>
        <family val="2"/>
      </rPr>
      <t>, sealjuures:</t>
    </r>
  </si>
  <si>
    <t>video ja podcastide salvestustamise ruum (näide)</t>
  </si>
  <si>
    <t>3D printerite ruum (näide)</t>
  </si>
  <si>
    <t>labor (näide)</t>
  </si>
  <si>
    <t xml:space="preserve">testtootmise ruum (näide) </t>
  </si>
  <si>
    <t>Kokku ettevõtlushuubi poolt kasutatav pind (m2), sealjuures:</t>
  </si>
  <si>
    <t>töötamise kohtadeks kasutava ruumi pind (m2)</t>
  </si>
  <si>
    <t>nõupidamisruumideks kasutatav pind (m2)</t>
  </si>
  <si>
    <t>eriotstarbeliste ruumide jaoks kasutatav pind (m2)</t>
  </si>
  <si>
    <t>kööginurk (m2)</t>
  </si>
  <si>
    <t>sotsialiseerumiseks kasutatav ala (m2)</t>
  </si>
  <si>
    <t>muu pind (m2)</t>
  </si>
  <si>
    <t>TULUD MAJANDUSTEGEVUSEST</t>
  </si>
  <si>
    <t>Müügitulu</t>
  </si>
  <si>
    <t>Toote või teenuse seos investeeringuga</t>
  </si>
  <si>
    <t>Valik</t>
  </si>
  <si>
    <t>Pikaajaliste lepingutega kliendid (dedicated desks)</t>
  </si>
  <si>
    <t>on seotud investeeringuga</t>
  </si>
  <si>
    <t>Juhukliendid (hot desks)</t>
  </si>
  <si>
    <t>pole seotud investeeringuga</t>
  </si>
  <si>
    <t>Postakasti teenust kasutavad kliendid</t>
  </si>
  <si>
    <t>Koosolekuruumide rent</t>
  </si>
  <si>
    <t>Salvestusstuudio rent</t>
  </si>
  <si>
    <t>Spetsiaalsete seadmete kasutamise rent</t>
  </si>
  <si>
    <t>Ürituste korraldamisest saadud müügitulu</t>
  </si>
  <si>
    <t>Muu müügitulu</t>
  </si>
  <si>
    <t>Muud tulud, sealhulgas toetused</t>
  </si>
  <si>
    <t>Lisage taotlusele selgitus muude tulude kohta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</si>
  <si>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</si>
  <si>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</si>
  <si>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</si>
  <si>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</si>
  <si>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</si>
  <si>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</si>
  <si>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</si>
  <si>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</si>
  <si>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</si>
  <si>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</si>
  <si>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</si>
  <si>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</si>
  <si>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</si>
  <si>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</si>
  <si>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</si>
  <si>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</si>
  <si>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</si>
  <si>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</si>
  <si>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</si>
  <si>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</si>
  <si>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</si>
  <si>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  <family val="2"/>
      </rPr>
      <t>(+)</t>
    </r>
  </si>
  <si>
    <r>
      <t>Intressikulud</t>
    </r>
    <r>
      <rPr>
        <vertAlign val="superscript"/>
        <sz val="10"/>
        <rFont val="Arial"/>
        <family val="2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</si>
  <si>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</si>
  <si>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</si>
  <si>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</si>
  <si>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</si>
  <si>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BILANSS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</si>
  <si>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</si>
  <si>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</si>
  <si>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</si>
  <si>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</si>
  <si>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</si>
  <si>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</si>
  <si>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</si>
  <si>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</si>
  <si>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</si>
  <si>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</si>
  <si>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</si>
  <si>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</si>
  <si>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</si>
  <si>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</si>
  <si>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</si>
  <si>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</si>
  <si>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</si>
  <si>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</si>
  <si>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</si>
  <si>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</si>
  <si>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</si>
  <si>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</si>
  <si>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</si>
  <si>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</si>
  <si>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</si>
  <si>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</si>
  <si>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</si>
  <si>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</si>
  <si>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</si>
  <si>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</si>
  <si>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</si>
  <si>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</si>
  <si>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</si>
  <si>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</si>
  <si>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</si>
  <si>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</si>
  <si>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</si>
  <si>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</si>
  <si>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</si>
  <si>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</si>
  <si>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</si>
  <si>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</si>
  <si>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</si>
  <si>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</si>
  <si>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</si>
  <si>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</si>
  <si>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</si>
  <si>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t>Taotleja aasta keskmine täistööajale taandatud töötajate arv</t>
  </si>
  <si>
    <t>Ametikohtade 
täitmine 
aastate lõikes</t>
  </si>
  <si>
    <t>Huubi juhataja</t>
  </si>
  <si>
    <t>Huubi kogukonnajuht</t>
  </si>
  <si>
    <r>
      <t xml:space="preserve">Taotleja tähtsamad majandusnäitajad (täitub automaatselt, kui ülejäänud lehed on täidetud)
</t>
    </r>
    <r>
      <rPr>
        <sz val="11"/>
        <rFont val="Calibri"/>
        <family val="2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</si>
  <si>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</si>
  <si>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</si>
  <si>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</si>
  <si>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</si>
  <si>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</si>
  <si>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</si>
  <si>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</si>
  <si>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</si>
  <si>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</si>
  <si>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</si>
  <si>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 töötaja kohta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</si>
  <si>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</si>
  <si>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</si>
  <si>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</si>
  <si>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</si>
  <si>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</si>
  <si>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</si>
  <si>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Taotlemise aasta prognoos (2025)</t>
  </si>
  <si>
    <t>T + 1 aasta
prognoos (2026)</t>
  </si>
  <si>
    <t>T + 2 aasta
prognoos (2027)</t>
  </si>
  <si>
    <t>T + 3 aasta
prognoos (2028)</t>
  </si>
  <si>
    <t>T + 4 aasta
prognoos (2029)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</si>
  <si>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</si>
  <si>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</si>
  <si>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</si>
  <si>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</si>
  <si>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</si>
  <si>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</si>
  <si>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</si>
  <si>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</si>
  <si>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</si>
  <si>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</si>
  <si>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</si>
  <si>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</si>
  <si>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</si>
  <si>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</si>
  <si>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</si>
  <si>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Palume kirjeldada, mis aastal planeeritud tulemus saavutatakse: </t>
  </si>
  <si>
    <t>….</t>
  </si>
  <si>
    <t>Pikaajaliste lepingutega klientidele töölaua rent (dedicated desks) (näide)</t>
  </si>
  <si>
    <t>Juhuklientidele töölaua rent (hot desks) (näide)</t>
  </si>
  <si>
    <t>Postakasti teenus (virtual office) (näide)</t>
  </si>
  <si>
    <t>Suure koosolekuruumi kasutamine (näide)</t>
  </si>
  <si>
    <t>Väikese koosolekuruumi kasutamine (näide)</t>
  </si>
  <si>
    <t>Salvestusstuudio kasutamine (näide)</t>
  </si>
  <si>
    <t>Spetsiaalsete seadmete kasutamine (näiteks 3D printimine) (näide)</t>
  </si>
  <si>
    <t>Laboriruumide kasutamine (näide)</t>
  </si>
  <si>
    <t>Katsetootmise ruumide kasutamine (näide)</t>
  </si>
  <si>
    <t>Ürituste korraldamine huubis (näide)</t>
  </si>
  <si>
    <t>Taotlemisele eelnev aasta 
(2025)</t>
  </si>
  <si>
    <t>Taotlemise aasta T prognoos 
(2026)</t>
  </si>
  <si>
    <t>T + 1 aasta
prognoos 
(2027)</t>
  </si>
  <si>
    <t>T + 2 aasta
prognoos 
(2028)</t>
  </si>
  <si>
    <t>T + 3 aasta
prognoos 
(2029)</t>
  </si>
  <si>
    <t>T + 4 aasta
prognoos 
(2030)</t>
  </si>
  <si>
    <t>Taotlemisele vahetult eelnev aasta (2025)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</si>
  <si>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</si>
  <si>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</si>
  <si>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</si>
  <si>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</si>
  <si>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</si>
  <si>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T + 4 aasta
prognoos 
(2030)</t>
  </si>
  <si>
    <t xml:space="preserve">Ettevõtlushuubi iseloomustavad näitajad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</si>
</sst>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#,##0.0"/>
    <numFmt numFmtId="167" formatCode="mmmm"/>
    <numFmt numFmtId="168" formatCode="0.0"/>
  </numFmts>
  <fonts count="20" x14ac:knownFonts="1">
    <font>
      <sz val="10"/>
      <color theme="1"/>
      <name val="Arial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0"/>
      <color indexed="4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4" fillId="0" borderId="0"/>
    <xf numFmtId="9" fontId="1" fillId="0" borderId="0" applyFont="0" applyFill="0" applyBorder="0"/>
    <xf numFmtId="9" fontId="14" fillId="0" borderId="0" applyFont="0" applyFill="0" applyBorder="0" applyProtection="0"/>
  </cellStyleXfs>
  <cellXfs count="211">
    <xf numFmtId="0" fontId="0" fillId="0" borderId="0" xfId="0"/>
    <xf numFmtId="0" fontId="14" fillId="2" borderId="1" xfId="3" applyFill="1" applyBorder="1" applyProtection="1">
      <protection locked="0"/>
    </xf>
    <xf numFmtId="0" fontId="14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4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165" fontId="0" fillId="0" borderId="2" xfId="1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Alignment="1" applyProtection="1">
      <alignment horizontal="left" vertical="center" indent="1"/>
      <protection locked="0"/>
    </xf>
    <xf numFmtId="165" fontId="0" fillId="0" borderId="8" xfId="1" applyNumberFormat="1" applyFont="1" applyBorder="1" applyProtection="1">
      <protection locked="0"/>
    </xf>
    <xf numFmtId="4" fontId="0" fillId="0" borderId="9" xfId="0" applyNumberFormat="1" applyBorder="1" applyAlignment="1" applyProtection="1">
      <alignment horizontal="left" vertical="center" indent="1"/>
      <protection locked="0"/>
    </xf>
    <xf numFmtId="165" fontId="0" fillId="0" borderId="10" xfId="1" applyNumberFormat="1" applyFont="1" applyBorder="1" applyProtection="1">
      <protection locked="0"/>
    </xf>
    <xf numFmtId="165" fontId="0" fillId="0" borderId="11" xfId="1" applyNumberFormat="1" applyFont="1" applyBorder="1" applyProtection="1">
      <protection locked="0"/>
    </xf>
    <xf numFmtId="4" fontId="0" fillId="0" borderId="12" xfId="0" applyNumberFormat="1" applyBorder="1" applyAlignment="1" applyProtection="1">
      <alignment horizontal="left" vertical="center" indent="1"/>
      <protection locked="0"/>
    </xf>
    <xf numFmtId="3" fontId="1" fillId="2" borderId="13" xfId="0" applyNumberFormat="1" applyFont="1" applyFill="1" applyBorder="1" applyAlignment="1" applyProtection="1">
      <alignment horizontal="right" vertical="center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4" xfId="0" applyNumberFormat="1" applyFont="1" applyFill="1" applyBorder="1" applyAlignment="1" applyProtection="1">
      <alignment horizontal="right" vertical="center"/>
      <protection locked="0"/>
    </xf>
    <xf numFmtId="3" fontId="1" fillId="2" borderId="0" xfId="0" applyNumberFormat="1" applyFont="1" applyFill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3" fontId="1" fillId="2" borderId="15" xfId="0" applyNumberFormat="1" applyFont="1" applyFill="1" applyBorder="1" applyAlignment="1" applyProtection="1">
      <alignment horizontal="right" vertical="center"/>
      <protection locked="0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8" fillId="0" borderId="1" xfId="1" applyNumberFormat="1" applyFont="1" applyBorder="1" applyAlignment="1" applyProtection="1">
      <alignment horizontal="right" vertical="center"/>
      <protection locked="0"/>
    </xf>
    <xf numFmtId="3" fontId="8" fillId="2" borderId="0" xfId="1" applyNumberFormat="1" applyFont="1" applyFill="1" applyAlignment="1" applyProtection="1">
      <alignment horizontal="right" vertical="center"/>
      <protection locked="0"/>
    </xf>
    <xf numFmtId="3" fontId="1" fillId="4" borderId="1" xfId="1" applyNumberFormat="1" applyFont="1" applyFill="1" applyBorder="1" applyAlignment="1" applyProtection="1">
      <alignment horizontal="right" vertical="center"/>
      <protection locked="0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3" fontId="1" fillId="2" borderId="18" xfId="0" applyNumberFormat="1" applyFont="1" applyFill="1" applyBorder="1" applyAlignment="1" applyProtection="1">
      <alignment horizontal="right" vertical="center"/>
      <protection locked="0"/>
    </xf>
    <xf numFmtId="3" fontId="1" fillId="2" borderId="21" xfId="0" applyNumberFormat="1" applyFont="1" applyFill="1" applyBorder="1" applyAlignment="1" applyProtection="1">
      <alignment horizontal="right" vertical="center"/>
      <protection locked="0"/>
    </xf>
    <xf numFmtId="168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5" fontId="19" fillId="2" borderId="1" xfId="1" applyNumberFormat="1" applyFont="1" applyFill="1" applyBorder="1" applyProtection="1">
      <protection locked="0"/>
    </xf>
    <xf numFmtId="0" fontId="14" fillId="3" borderId="1" xfId="3" applyFill="1" applyBorder="1" applyAlignment="1">
      <alignment horizontal="left" vertical="center" wrapText="1"/>
    </xf>
    <xf numFmtId="0" fontId="14" fillId="3" borderId="1" xfId="3" applyFill="1" applyBorder="1" applyAlignment="1">
      <alignment horizontal="center" vertical="center" wrapText="1"/>
    </xf>
    <xf numFmtId="0" fontId="14" fillId="3" borderId="1" xfId="3" applyFill="1" applyBorder="1"/>
    <xf numFmtId="0" fontId="14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0" fontId="14" fillId="2" borderId="0" xfId="3" applyFill="1" applyProtection="1">
      <protection locked="0"/>
    </xf>
    <xf numFmtId="0" fontId="14" fillId="2" borderId="0" xfId="3" applyFill="1" applyAlignment="1" applyProtection="1">
      <alignment horizontal="center"/>
      <protection locked="0"/>
    </xf>
    <xf numFmtId="1" fontId="14" fillId="2" borderId="0" xfId="3" applyNumberFormat="1" applyFill="1" applyAlignment="1" applyProtection="1">
      <alignment horizontal="center"/>
      <protection locked="0"/>
    </xf>
    <xf numFmtId="0" fontId="3" fillId="2" borderId="0" xfId="3" applyFont="1" applyFill="1" applyProtection="1">
      <protection locked="0"/>
    </xf>
    <xf numFmtId="0" fontId="14" fillId="2" borderId="0" xfId="3" applyFill="1" applyAlignment="1" applyProtection="1">
      <alignment wrapText="1"/>
      <protection locked="0"/>
    </xf>
    <xf numFmtId="0" fontId="14" fillId="2" borderId="0" xfId="3" applyFill="1" applyAlignment="1" applyProtection="1">
      <alignment horizontal="left"/>
      <protection locked="0"/>
    </xf>
    <xf numFmtId="4" fontId="3" fillId="2" borderId="0" xfId="3" applyNumberFormat="1" applyFont="1" applyFill="1" applyProtection="1">
      <protection locked="0"/>
    </xf>
    <xf numFmtId="4" fontId="3" fillId="2" borderId="0" xfId="3" applyNumberFormat="1" applyFont="1" applyFill="1" applyAlignment="1" applyProtection="1">
      <alignment horizontal="right"/>
      <protection locked="0"/>
    </xf>
    <xf numFmtId="0" fontId="4" fillId="2" borderId="0" xfId="3" applyFont="1" applyFill="1" applyProtection="1">
      <protection locked="0"/>
    </xf>
    <xf numFmtId="0" fontId="5" fillId="2" borderId="0" xfId="3" applyFont="1" applyFill="1" applyProtection="1">
      <protection locked="0"/>
    </xf>
    <xf numFmtId="0" fontId="19" fillId="2" borderId="1" xfId="3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165" fontId="3" fillId="0" borderId="6" xfId="1" applyNumberFormat="1" applyFont="1" applyBorder="1" applyProtection="1"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17" fillId="9" borderId="0" xfId="3" applyFont="1" applyFill="1" applyAlignment="1" applyProtection="1">
      <alignment vertical="center" wrapText="1"/>
      <protection locked="0"/>
    </xf>
    <xf numFmtId="4" fontId="0" fillId="9" borderId="0" xfId="0" applyNumberFormat="1" applyFill="1" applyProtection="1">
      <protection locked="0"/>
    </xf>
    <xf numFmtId="4" fontId="1" fillId="4" borderId="0" xfId="0" applyNumberFormat="1" applyFont="1" applyFill="1" applyProtection="1">
      <protection locked="0"/>
    </xf>
    <xf numFmtId="4" fontId="0" fillId="0" borderId="1" xfId="0" applyNumberFormat="1" applyBorder="1" applyProtection="1">
      <protection locked="0"/>
    </xf>
    <xf numFmtId="1" fontId="1" fillId="2" borderId="0" xfId="0" applyNumberFormat="1" applyFont="1" applyFill="1" applyProtection="1">
      <protection locked="0"/>
    </xf>
    <xf numFmtId="1" fontId="1" fillId="4" borderId="0" xfId="1" applyNumberFormat="1" applyFont="1" applyFill="1" applyAlignment="1" applyProtection="1">
      <alignment horizontal="right"/>
      <protection locked="0"/>
    </xf>
    <xf numFmtId="1" fontId="1" fillId="2" borderId="0" xfId="1" applyNumberFormat="1" applyFont="1" applyFill="1" applyAlignment="1" applyProtection="1">
      <alignment horizontal="right"/>
      <protection locked="0"/>
    </xf>
    <xf numFmtId="1" fontId="7" fillId="0" borderId="0" xfId="0" applyNumberFormat="1" applyFont="1" applyProtection="1">
      <protection locked="0"/>
    </xf>
    <xf numFmtId="4" fontId="0" fillId="2" borderId="0" xfId="0" applyNumberFormat="1" applyFill="1" applyProtection="1">
      <protection locked="0"/>
    </xf>
    <xf numFmtId="4" fontId="1" fillId="2" borderId="16" xfId="0" applyNumberFormat="1" applyFont="1" applyFill="1" applyBorder="1" applyAlignment="1" applyProtection="1">
      <alignment horizontal="left"/>
      <protection locked="0"/>
    </xf>
    <xf numFmtId="3" fontId="1" fillId="2" borderId="16" xfId="1" applyNumberFormat="1" applyFont="1" applyFill="1" applyBorder="1" applyAlignment="1" applyProtection="1">
      <alignment horizontal="right" vertical="center"/>
      <protection locked="0"/>
    </xf>
    <xf numFmtId="4" fontId="1" fillId="2" borderId="17" xfId="0" applyNumberFormat="1" applyFont="1" applyFill="1" applyBorder="1" applyAlignment="1" applyProtection="1">
      <alignment horizontal="left"/>
      <protection locked="0"/>
    </xf>
    <xf numFmtId="3" fontId="1" fillId="2" borderId="17" xfId="1" applyNumberFormat="1" applyFont="1" applyFill="1" applyBorder="1" applyAlignment="1" applyProtection="1">
      <alignment horizontal="right" vertical="center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4" fontId="1" fillId="0" borderId="0" xfId="4" applyNumberFormat="1" applyFont="1" applyAlignment="1" applyProtection="1">
      <alignment horizontal="right"/>
      <protection locked="0"/>
    </xf>
    <xf numFmtId="4" fontId="1" fillId="2" borderId="0" xfId="4" applyNumberFormat="1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3" fontId="1" fillId="4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16" fillId="5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17" fillId="9" borderId="0" xfId="3" applyFont="1" applyFill="1" applyAlignment="1">
      <alignment vertical="center" wrapText="1"/>
    </xf>
    <xf numFmtId="3" fontId="1" fillId="7" borderId="1" xfId="0" applyNumberFormat="1" applyFont="1" applyFill="1" applyBorder="1" applyAlignment="1">
      <alignment horizontal="right" vertical="center"/>
    </xf>
    <xf numFmtId="3" fontId="1" fillId="7" borderId="1" xfId="1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9" fillId="2" borderId="0" xfId="1" applyNumberFormat="1" applyFont="1" applyFill="1" applyAlignment="1" applyProtection="1">
      <alignment horizontal="right" vertical="center"/>
      <protection locked="0"/>
    </xf>
    <xf numFmtId="1" fontId="1" fillId="2" borderId="0" xfId="0" applyNumberFormat="1" applyFont="1" applyFill="1" applyAlignment="1" applyProtection="1">
      <alignment horizontal="left" indent="1"/>
      <protection locked="0"/>
    </xf>
    <xf numFmtId="3" fontId="9" fillId="2" borderId="0" xfId="0" applyNumberFormat="1" applyFont="1" applyFill="1" applyAlignment="1" applyProtection="1">
      <alignment horizontal="right"/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3" fontId="10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/>
    <xf numFmtId="0" fontId="6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/>
    </xf>
    <xf numFmtId="4" fontId="9" fillId="2" borderId="0" xfId="0" applyNumberFormat="1" applyFont="1" applyFill="1"/>
    <xf numFmtId="1" fontId="1" fillId="3" borderId="1" xfId="0" applyNumberFormat="1" applyFont="1" applyFill="1" applyBorder="1"/>
    <xf numFmtId="1" fontId="9" fillId="7" borderId="1" xfId="0" applyNumberFormat="1" applyFont="1" applyFill="1" applyBorder="1"/>
    <xf numFmtId="3" fontId="9" fillId="7" borderId="1" xfId="1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/>
    <xf numFmtId="3" fontId="9" fillId="2" borderId="1" xfId="1" applyNumberFormat="1" applyFont="1" applyFill="1" applyBorder="1" applyAlignment="1">
      <alignment horizontal="right" vertical="center"/>
    </xf>
    <xf numFmtId="1" fontId="9" fillId="2" borderId="0" xfId="0" applyNumberFormat="1" applyFont="1" applyFill="1"/>
    <xf numFmtId="3" fontId="1" fillId="3" borderId="19" xfId="0" applyNumberFormat="1" applyFont="1" applyFill="1" applyBorder="1" applyAlignment="1">
      <alignment horizontal="right" vertical="center"/>
    </xf>
    <xf numFmtId="3" fontId="9" fillId="7" borderId="19" xfId="1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 indent="1"/>
    </xf>
    <xf numFmtId="1" fontId="1" fillId="2" borderId="0" xfId="0" applyNumberFormat="1" applyFont="1" applyFill="1" applyAlignment="1">
      <alignment horizontal="left" indent="1"/>
    </xf>
    <xf numFmtId="3" fontId="1" fillId="2" borderId="19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 applyProtection="1">
      <alignment horizontal="left" inden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7" fontId="12" fillId="2" borderId="16" xfId="0" applyNumberFormat="1" applyFont="1" applyFill="1" applyBorder="1" applyAlignment="1" applyProtection="1">
      <alignment horizontal="left" vertical="center" wrapText="1"/>
      <protection locked="0"/>
    </xf>
    <xf numFmtId="168" fontId="12" fillId="2" borderId="16" xfId="0" applyNumberFormat="1" applyFont="1" applyFill="1" applyBorder="1" applyAlignment="1" applyProtection="1">
      <alignment horizontal="center" vertical="center"/>
      <protection locked="0"/>
    </xf>
    <xf numFmtId="167" fontId="12" fillId="2" borderId="0" xfId="0" applyNumberFormat="1" applyFont="1" applyFill="1" applyAlignment="1" applyProtection="1">
      <alignment horizontal="left" vertical="center" wrapText="1"/>
      <protection locked="0"/>
    </xf>
    <xf numFmtId="168" fontId="12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67" fontId="12" fillId="2" borderId="1" xfId="0" applyNumberFormat="1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2" fillId="0" borderId="17" xfId="0" applyFont="1" applyBorder="1"/>
    <xf numFmtId="0" fontId="0" fillId="0" borderId="0" xfId="0" applyAlignment="1">
      <alignment vertical="center"/>
    </xf>
    <xf numFmtId="3" fontId="6" fillId="3" borderId="1" xfId="0" applyNumberFormat="1" applyFont="1" applyFill="1" applyBorder="1" applyAlignment="1">
      <alignment horizontal="right" vertical="center" wrapText="1"/>
    </xf>
    <xf numFmtId="9" fontId="6" fillId="3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3" fontId="6" fillId="3" borderId="1" xfId="4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top" wrapText="1"/>
    </xf>
    <xf numFmtId="0" fontId="12" fillId="3" borderId="1" xfId="3" applyFont="1" applyFill="1" applyBorder="1" applyAlignment="1">
      <alignment horizontal="left" vertical="top"/>
    </xf>
    <xf numFmtId="0" fontId="12" fillId="3" borderId="1" xfId="3" applyFont="1" applyFill="1" applyBorder="1" applyAlignment="1">
      <alignment horizontal="right" vertical="center"/>
    </xf>
    <xf numFmtId="9" fontId="12" fillId="8" borderId="1" xfId="3" applyNumberFormat="1" applyFont="1" applyFill="1" applyBorder="1" applyAlignment="1">
      <alignment horizontal="center" vertical="center"/>
    </xf>
    <xf numFmtId="2" fontId="12" fillId="8" borderId="1" xfId="3" applyNumberFormat="1" applyFont="1" applyFill="1" applyBorder="1" applyAlignment="1">
      <alignment horizontal="center" vertical="center"/>
    </xf>
    <xf numFmtId="0" fontId="12" fillId="3" borderId="24" xfId="0" applyFont="1" applyFill="1" applyBorder="1"/>
    <xf numFmtId="0" fontId="12" fillId="3" borderId="16" xfId="0" applyFont="1" applyFill="1" applyBorder="1"/>
    <xf numFmtId="0" fontId="12" fillId="3" borderId="20" xfId="0" applyFont="1" applyFill="1" applyBorder="1"/>
    <xf numFmtId="0" fontId="12" fillId="3" borderId="14" xfId="0" applyFont="1" applyFill="1" applyBorder="1"/>
    <xf numFmtId="0" fontId="12" fillId="3" borderId="0" xfId="0" applyFont="1" applyFill="1"/>
    <xf numFmtId="0" fontId="12" fillId="3" borderId="25" xfId="0" applyFont="1" applyFill="1" applyBorder="1"/>
    <xf numFmtId="0" fontId="12" fillId="3" borderId="1" xfId="3" applyFont="1" applyFill="1" applyBorder="1" applyAlignment="1">
      <alignment horizontal="left" vertical="center"/>
    </xf>
    <xf numFmtId="0" fontId="12" fillId="3" borderId="26" xfId="0" applyFont="1" applyFill="1" applyBorder="1"/>
    <xf numFmtId="0" fontId="12" fillId="3" borderId="17" xfId="0" applyFont="1" applyFill="1" applyBorder="1"/>
    <xf numFmtId="0" fontId="12" fillId="3" borderId="18" xfId="0" applyFont="1" applyFill="1" applyBorder="1"/>
    <xf numFmtId="0" fontId="17" fillId="0" borderId="0" xfId="3" applyFont="1" applyAlignment="1" applyProtection="1">
      <alignment horizontal="center" vertical="center" wrapText="1"/>
      <protection locked="0"/>
    </xf>
    <xf numFmtId="0" fontId="0" fillId="9" borderId="22" xfId="0" applyFill="1" applyBorder="1" applyAlignment="1">
      <alignment horizontal="left"/>
    </xf>
    <xf numFmtId="0" fontId="0" fillId="9" borderId="19" xfId="0" applyFill="1" applyBorder="1" applyAlignment="1">
      <alignment horizontal="left"/>
    </xf>
    <xf numFmtId="0" fontId="0" fillId="9" borderId="24" xfId="0" applyFill="1" applyBorder="1" applyAlignment="1" applyProtection="1">
      <alignment horizontal="left" vertical="top"/>
      <protection locked="0"/>
    </xf>
    <xf numFmtId="0" fontId="0" fillId="9" borderId="20" xfId="0" applyFill="1" applyBorder="1" applyAlignment="1" applyProtection="1">
      <alignment horizontal="left" vertical="top"/>
      <protection locked="0"/>
    </xf>
    <xf numFmtId="0" fontId="0" fillId="9" borderId="14" xfId="0" applyFill="1" applyBorder="1" applyAlignment="1" applyProtection="1">
      <alignment horizontal="left" vertical="top"/>
      <protection locked="0"/>
    </xf>
    <xf numFmtId="0" fontId="0" fillId="9" borderId="25" xfId="0" applyFill="1" applyBorder="1" applyAlignment="1" applyProtection="1">
      <alignment horizontal="left" vertical="top"/>
      <protection locked="0"/>
    </xf>
    <xf numFmtId="0" fontId="0" fillId="9" borderId="26" xfId="0" applyFill="1" applyBorder="1" applyAlignment="1" applyProtection="1">
      <alignment horizontal="left" vertical="top"/>
      <protection locked="0"/>
    </xf>
    <xf numFmtId="0" fontId="0" fillId="9" borderId="18" xfId="0" applyFill="1" applyBorder="1" applyAlignment="1" applyProtection="1">
      <alignment horizontal="left" vertical="top"/>
      <protection locked="0"/>
    </xf>
    <xf numFmtId="1" fontId="11" fillId="2" borderId="22" xfId="0" applyNumberFormat="1" applyFont="1" applyFill="1" applyBorder="1" applyAlignment="1">
      <alignment horizontal="center"/>
    </xf>
    <xf numFmtId="1" fontId="11" fillId="2" borderId="23" xfId="0" applyNumberFormat="1" applyFont="1" applyFill="1" applyBorder="1" applyAlignment="1">
      <alignment horizontal="center"/>
    </xf>
    <xf numFmtId="167" fontId="12" fillId="2" borderId="21" xfId="0" applyNumberFormat="1" applyFont="1" applyFill="1" applyBorder="1" applyAlignment="1">
      <alignment horizontal="left" vertical="center" wrapText="1"/>
    </xf>
    <xf numFmtId="167" fontId="12" fillId="2" borderId="15" xfId="0" applyNumberFormat="1" applyFont="1" applyFill="1" applyBorder="1" applyAlignment="1">
      <alignment horizontal="left" vertical="center" wrapText="1"/>
    </xf>
    <xf numFmtId="0" fontId="17" fillId="0" borderId="0" xfId="3" applyFont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6" fillId="5" borderId="22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0" fillId="0" borderId="0" xfId="0" applyProtection="1"/>
    <xf numFmtId="0" fontId="16" fillId="5" borderId="1" xfId="0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Protection="1"/>
    <xf numFmtId="4" fontId="0" fillId="0" borderId="0" xfId="0" applyNumberFormat="1" applyProtection="1"/>
    <xf numFmtId="0" fontId="17" fillId="9" borderId="0" xfId="3" applyFont="1" applyFill="1" applyAlignment="1" applyProtection="1">
      <alignment vertical="center" wrapText="1"/>
    </xf>
    <xf numFmtId="4" fontId="0" fillId="9" borderId="0" xfId="0" applyNumberFormat="1" applyFill="1" applyProtection="1"/>
    <xf numFmtId="4" fontId="1" fillId="3" borderId="1" xfId="0" applyNumberFormat="1" applyFont="1" applyFill="1" applyBorder="1" applyProtection="1"/>
    <xf numFmtId="3" fontId="1" fillId="3" borderId="1" xfId="0" applyNumberFormat="1" applyFont="1" applyFill="1" applyBorder="1" applyAlignment="1" applyProtection="1">
      <alignment horizontal="right" vertical="center"/>
    </xf>
    <xf numFmtId="3" fontId="1" fillId="2" borderId="13" xfId="0" applyNumberFormat="1" applyFont="1" applyFill="1" applyBorder="1" applyAlignment="1" applyProtection="1">
      <alignment horizontal="right" vertical="center"/>
    </xf>
    <xf numFmtId="4" fontId="0" fillId="3" borderId="1" xfId="0" applyNumberFormat="1" applyFill="1" applyBorder="1" applyProtection="1"/>
    <xf numFmtId="4" fontId="1" fillId="0" borderId="1" xfId="0" applyNumberFormat="1" applyFont="1" applyBorder="1" applyAlignment="1" applyProtection="1">
      <alignment horizontal="left" indent="3"/>
    </xf>
    <xf numFmtId="4" fontId="1" fillId="2" borderId="1" xfId="0" applyNumberFormat="1" applyFont="1" applyFill="1" applyBorder="1" applyProtection="1"/>
    <xf numFmtId="4" fontId="1" fillId="7" borderId="1" xfId="0" applyNumberFormat="1" applyFont="1" applyFill="1" applyBorder="1" applyProtection="1"/>
    <xf numFmtId="3" fontId="1" fillId="7" borderId="1" xfId="0" applyNumberFormat="1" applyFont="1" applyFill="1" applyBorder="1" applyAlignment="1" applyProtection="1">
      <alignment horizontal="right" vertical="center"/>
    </xf>
    <xf numFmtId="3" fontId="1" fillId="2" borderId="0" xfId="0" applyNumberFormat="1" applyFont="1" applyFill="1" applyAlignment="1" applyProtection="1">
      <alignment horizontal="right" vertical="center"/>
    </xf>
    <xf numFmtId="0" fontId="1" fillId="2" borderId="1" xfId="0" applyFont="1" applyFill="1" applyBorder="1" applyProtection="1"/>
    <xf numFmtId="3" fontId="1" fillId="0" borderId="1" xfId="0" applyNumberFormat="1" applyFont="1" applyBorder="1" applyAlignment="1" applyProtection="1">
      <alignment horizontal="right" vertical="center"/>
    </xf>
    <xf numFmtId="0" fontId="1" fillId="3" borderId="1" xfId="0" applyFont="1" applyFill="1" applyBorder="1" applyProtection="1"/>
    <xf numFmtId="4" fontId="1" fillId="2" borderId="15" xfId="0" applyNumberFormat="1" applyFont="1" applyFill="1" applyBorder="1" applyProtection="1"/>
    <xf numFmtId="4" fontId="1" fillId="7" borderId="1" xfId="0" applyNumberFormat="1" applyFont="1" applyFill="1" applyBorder="1" applyAlignment="1" applyProtection="1">
      <alignment horizontal="left"/>
    </xf>
    <xf numFmtId="3" fontId="1" fillId="7" borderId="1" xfId="1" applyNumberFormat="1" applyFont="1" applyFill="1" applyBorder="1" applyAlignment="1" applyProtection="1">
      <alignment horizontal="right" vertical="center"/>
    </xf>
    <xf numFmtId="3" fontId="1" fillId="2" borderId="0" xfId="1" applyNumberFormat="1" applyFont="1" applyFill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left"/>
    </xf>
    <xf numFmtId="166" fontId="1" fillId="4" borderId="1" xfId="1" applyNumberFormat="1" applyFont="1" applyFill="1" applyBorder="1" applyAlignment="1" applyProtection="1">
      <alignment horizontal="right" vertical="center"/>
    </xf>
    <xf numFmtId="166" fontId="1" fillId="2" borderId="0" xfId="1" applyNumberFormat="1" applyFont="1" applyFill="1" applyAlignment="1" applyProtection="1">
      <alignment horizontal="right" vertical="center"/>
    </xf>
    <xf numFmtId="3" fontId="7" fillId="0" borderId="0" xfId="0" applyNumberFormat="1" applyFont="1" applyProtection="1">
      <protection locked="0"/>
    </xf>
    <xf numFmtId="4" fontId="1" fillId="4" borderId="0" xfId="1" applyNumberFormat="1" applyFont="1" applyFill="1" applyAlignment="1" applyProtection="1">
      <alignment horizontal="righ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4" fontId="1" fillId="4" borderId="0" xfId="0" applyNumberFormat="1" applyFont="1" applyFill="1" applyAlignment="1" applyProtection="1">
      <alignment horizontal="left"/>
      <protection locked="0"/>
    </xf>
    <xf numFmtId="4" fontId="1" fillId="4" borderId="0" xfId="0" applyNumberFormat="1" applyFont="1" applyFill="1" applyAlignment="1" applyProtection="1">
      <alignment horizontal="left" indent="3"/>
    </xf>
    <xf numFmtId="0" fontId="1" fillId="0" borderId="1" xfId="0" applyFont="1" applyBorder="1" applyProtection="1"/>
    <xf numFmtId="0" fontId="1" fillId="0" borderId="0" xfId="0" applyFont="1" applyProtection="1"/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nlyoffice.com/jsaProject" Target="js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je Leppik" id="{D473DCCF-DEAA-B8B6-5DE3-45C6E3ED702C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personId="{D473DCCF-DEAA-B8B6-5DE3-45C6E3ED702C}" id="{006E0050-0013-4F13-970E-009D005400C1}">
    <text xml:space="preserve">Müügitulu puhasrentaablus näitab, kui suur osa müügitulust jääb kasumiks
Müügitulu hulka ei loeta muid tulusid, sealjuures toetus
</text>
  </threadedComment>
  <threadedComment ref="A23" personId="{D473DCCF-DEAA-B8B6-5DE3-45C6E3ED702C}" id="{003200BD-00F7-4D86-A4AE-009100860000}">
    <text xml:space="preserve">Maksevõime kordaja näitab ettevõtte suutlikust likviidse varaga üheaegselt kõik lühiajalised kohustised koheselt tasuda.
</text>
  </threadedComment>
  <threadedComment ref="A24" personId="{D473DCCF-DEAA-B8B6-5DE3-45C6E3ED702C}" id="{00E300CE-0088-456B-821A-00EE00D300DB}">
    <text xml:space="preserve">Võlakordaja (debt ratio) on finantssuhtarv, mis näitab kui suure osa ettevõtte koguvarast moodustab laenukapital
</text>
  </threadedComment>
  <threadedComment ref="A25" personId="{D473DCCF-DEAA-B8B6-5DE3-45C6E3ED702C}" id="{006E00D3-0088-4CAC-8051-006300970017}">
    <text xml:space="preserve">Maksevalmiduse kordaja näitab, kui suure osa lühiajalistest kohustustest on ettevõte konkreetsel ajahetkel suuteline kohe tasuma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zoomScale="115" workbookViewId="0">
      <pane ySplit="9" topLeftCell="A10" activePane="bottomLeft" state="frozen"/>
      <selection activeCell="F14" sqref="F14"/>
      <selection pane="bottomLeft" activeCell="I11" sqref="I11"/>
    </sheetView>
  </sheetViews>
  <sheetFormatPr defaultColWidth="9.140625" defaultRowHeight="12.75" x14ac:dyDescent="0.2"/>
  <cols>
    <col min="1" max="1" width="49.42578125" style="49" customWidth="1"/>
    <col min="2" max="2" width="38" style="50" customWidth="1"/>
    <col min="3" max="3" width="12.7109375" style="49" customWidth="1"/>
    <col min="4" max="5" width="12.7109375" style="50" customWidth="1"/>
    <col min="6" max="6" width="12.7109375" style="49" customWidth="1"/>
    <col min="7" max="7" width="15.7109375" style="49" customWidth="1"/>
    <col min="8" max="11" width="9.140625" style="49"/>
    <col min="12" max="12" width="11.5703125" style="49" customWidth="1"/>
    <col min="13" max="13" width="11.5703125" style="49" hidden="1" customWidth="1"/>
    <col min="14" max="14" width="11.5703125" style="49" customWidth="1"/>
    <col min="15" max="15" width="9.140625" style="49" customWidth="1"/>
    <col min="16" max="16384" width="9.140625" style="49"/>
  </cols>
  <sheetData>
    <row r="1" spans="1:13" ht="12.75" customHeight="1" x14ac:dyDescent="0.2">
      <c r="G1" s="161"/>
      <c r="H1" s="161"/>
      <c r="I1" s="161"/>
    </row>
    <row r="2" spans="1:13" x14ac:dyDescent="0.2">
      <c r="G2" s="161"/>
      <c r="H2" s="161"/>
      <c r="I2" s="161"/>
    </row>
    <row r="3" spans="1:13" x14ac:dyDescent="0.2">
      <c r="G3" s="161"/>
      <c r="H3" s="161"/>
      <c r="I3" s="161"/>
    </row>
    <row r="4" spans="1:13" x14ac:dyDescent="0.2">
      <c r="G4" s="161"/>
      <c r="H4" s="161"/>
      <c r="I4" s="161"/>
    </row>
    <row r="6" spans="1:13" x14ac:dyDescent="0.2">
      <c r="B6" s="51"/>
      <c r="D6" s="51"/>
      <c r="E6" s="51"/>
    </row>
    <row r="7" spans="1:13" x14ac:dyDescent="0.2">
      <c r="A7" s="52" t="s">
        <v>0</v>
      </c>
    </row>
    <row r="9" spans="1:13" s="53" customFormat="1" ht="38.25" x14ac:dyDescent="0.2">
      <c r="A9" s="44" t="s">
        <v>1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</row>
    <row r="10" spans="1:13" x14ac:dyDescent="0.2">
      <c r="A10" s="1" t="s">
        <v>7</v>
      </c>
      <c r="B10" s="2" t="s">
        <v>8</v>
      </c>
      <c r="C10" s="3">
        <f t="shared" ref="C10:C27" si="0">E10*1.24</f>
        <v>0</v>
      </c>
      <c r="D10" s="3">
        <f t="shared" ref="D10:D27" si="1">E10*0.24</f>
        <v>0</v>
      </c>
      <c r="E10" s="3">
        <v>0</v>
      </c>
      <c r="F10" s="3"/>
      <c r="M10" s="49" t="s">
        <v>9</v>
      </c>
    </row>
    <row r="11" spans="1:13" x14ac:dyDescent="0.2">
      <c r="A11" s="1" t="s">
        <v>10</v>
      </c>
      <c r="B11" s="2" t="s">
        <v>9</v>
      </c>
      <c r="C11" s="3">
        <f t="shared" si="0"/>
        <v>0</v>
      </c>
      <c r="D11" s="3">
        <f t="shared" si="1"/>
        <v>0</v>
      </c>
      <c r="E11" s="3">
        <v>0</v>
      </c>
      <c r="F11" s="3"/>
      <c r="M11" s="49" t="s">
        <v>8</v>
      </c>
    </row>
    <row r="12" spans="1:13" x14ac:dyDescent="0.2">
      <c r="A12" s="1" t="s">
        <v>11</v>
      </c>
      <c r="B12" s="2" t="s">
        <v>12</v>
      </c>
      <c r="C12" s="3">
        <f t="shared" si="0"/>
        <v>0</v>
      </c>
      <c r="D12" s="3">
        <f t="shared" si="1"/>
        <v>0</v>
      </c>
      <c r="E12" s="3">
        <v>0</v>
      </c>
      <c r="F12" s="3"/>
      <c r="M12" s="49" t="s">
        <v>13</v>
      </c>
    </row>
    <row r="13" spans="1:13" x14ac:dyDescent="0.2">
      <c r="A13" s="1" t="s">
        <v>14</v>
      </c>
      <c r="B13" s="2" t="s">
        <v>13</v>
      </c>
      <c r="C13" s="3">
        <f t="shared" si="0"/>
        <v>0</v>
      </c>
      <c r="D13" s="3">
        <f t="shared" si="1"/>
        <v>0</v>
      </c>
      <c r="E13" s="3">
        <v>0</v>
      </c>
      <c r="F13" s="3"/>
      <c r="M13" s="49" t="s">
        <v>12</v>
      </c>
    </row>
    <row r="14" spans="1:13" x14ac:dyDescent="0.2">
      <c r="A14" s="1" t="s">
        <v>15</v>
      </c>
      <c r="B14" s="2" t="s">
        <v>13</v>
      </c>
      <c r="C14" s="3">
        <f t="shared" si="0"/>
        <v>0</v>
      </c>
      <c r="D14" s="3">
        <f t="shared" si="1"/>
        <v>0</v>
      </c>
      <c r="E14" s="3">
        <v>0</v>
      </c>
      <c r="F14" s="3"/>
      <c r="M14" s="49" t="s">
        <v>16</v>
      </c>
    </row>
    <row r="15" spans="1:13" x14ac:dyDescent="0.2">
      <c r="A15" s="1" t="s">
        <v>17</v>
      </c>
      <c r="B15" s="2" t="s">
        <v>13</v>
      </c>
      <c r="C15" s="43">
        <f t="shared" si="0"/>
        <v>0</v>
      </c>
      <c r="D15" s="3">
        <f t="shared" si="1"/>
        <v>0</v>
      </c>
      <c r="E15" s="3">
        <v>0</v>
      </c>
      <c r="F15" s="3"/>
    </row>
    <row r="16" spans="1:13" x14ac:dyDescent="0.2">
      <c r="A16" s="1" t="s">
        <v>18</v>
      </c>
      <c r="B16" s="2" t="s">
        <v>16</v>
      </c>
      <c r="C16" s="3">
        <f t="shared" si="0"/>
        <v>0</v>
      </c>
      <c r="D16" s="3">
        <f t="shared" si="1"/>
        <v>0</v>
      </c>
      <c r="E16" s="3">
        <v>0</v>
      </c>
      <c r="F16" s="3"/>
    </row>
    <row r="17" spans="1:6" x14ac:dyDescent="0.2">
      <c r="A17" s="1" t="s">
        <v>18</v>
      </c>
      <c r="B17" s="2" t="s">
        <v>16</v>
      </c>
      <c r="C17" s="3">
        <f t="shared" si="0"/>
        <v>0</v>
      </c>
      <c r="D17" s="3">
        <f t="shared" si="1"/>
        <v>0</v>
      </c>
      <c r="E17" s="3">
        <v>0</v>
      </c>
      <c r="F17" s="3"/>
    </row>
    <row r="18" spans="1:6" x14ac:dyDescent="0.2">
      <c r="A18" s="59" t="s">
        <v>18</v>
      </c>
      <c r="B18" s="2"/>
      <c r="C18" s="3">
        <f t="shared" si="0"/>
        <v>0</v>
      </c>
      <c r="D18" s="3">
        <f t="shared" si="1"/>
        <v>0</v>
      </c>
      <c r="E18" s="3">
        <v>0</v>
      </c>
      <c r="F18" s="3"/>
    </row>
    <row r="19" spans="1:6" x14ac:dyDescent="0.2">
      <c r="A19" s="1" t="s">
        <v>18</v>
      </c>
      <c r="B19" s="2"/>
      <c r="C19" s="3">
        <f t="shared" si="0"/>
        <v>0</v>
      </c>
      <c r="D19" s="3">
        <f t="shared" si="1"/>
        <v>0</v>
      </c>
      <c r="E19" s="3">
        <v>0</v>
      </c>
      <c r="F19" s="3"/>
    </row>
    <row r="20" spans="1:6" x14ac:dyDescent="0.2">
      <c r="A20" s="1" t="s">
        <v>18</v>
      </c>
      <c r="B20" s="2"/>
      <c r="C20" s="3">
        <f t="shared" si="0"/>
        <v>0</v>
      </c>
      <c r="D20" s="3">
        <f t="shared" si="1"/>
        <v>0</v>
      </c>
      <c r="E20" s="3">
        <v>0</v>
      </c>
      <c r="F20" s="3"/>
    </row>
    <row r="21" spans="1:6" x14ac:dyDescent="0.2">
      <c r="A21" s="1" t="s">
        <v>18</v>
      </c>
      <c r="B21" s="2"/>
      <c r="C21" s="3">
        <f t="shared" si="0"/>
        <v>0</v>
      </c>
      <c r="D21" s="3">
        <f t="shared" si="1"/>
        <v>0</v>
      </c>
      <c r="E21" s="3">
        <v>0</v>
      </c>
      <c r="F21" s="3"/>
    </row>
    <row r="22" spans="1:6" x14ac:dyDescent="0.2">
      <c r="A22" s="1" t="s">
        <v>18</v>
      </c>
      <c r="B22" s="2"/>
      <c r="C22" s="3">
        <f t="shared" si="0"/>
        <v>0</v>
      </c>
      <c r="D22" s="3">
        <f t="shared" si="1"/>
        <v>0</v>
      </c>
      <c r="E22" s="3">
        <v>0</v>
      </c>
      <c r="F22" s="3"/>
    </row>
    <row r="23" spans="1:6" x14ac:dyDescent="0.2">
      <c r="A23" s="1" t="s">
        <v>18</v>
      </c>
      <c r="B23" s="2" t="s">
        <v>16</v>
      </c>
      <c r="C23" s="3">
        <f t="shared" si="0"/>
        <v>0</v>
      </c>
      <c r="D23" s="43">
        <f t="shared" si="1"/>
        <v>0</v>
      </c>
      <c r="E23" s="3">
        <v>0</v>
      </c>
      <c r="F23" s="3"/>
    </row>
    <row r="24" spans="1:6" x14ac:dyDescent="0.2">
      <c r="A24" s="1" t="s">
        <v>18</v>
      </c>
      <c r="B24" s="2" t="s">
        <v>16</v>
      </c>
      <c r="C24" s="3">
        <f t="shared" si="0"/>
        <v>0</v>
      </c>
      <c r="D24" s="3">
        <f t="shared" si="1"/>
        <v>0</v>
      </c>
      <c r="E24" s="3">
        <v>0</v>
      </c>
      <c r="F24" s="3"/>
    </row>
    <row r="25" spans="1:6" x14ac:dyDescent="0.2">
      <c r="A25" s="1" t="s">
        <v>18</v>
      </c>
      <c r="B25" s="2" t="s">
        <v>16</v>
      </c>
      <c r="C25" s="3">
        <f t="shared" si="0"/>
        <v>0</v>
      </c>
      <c r="D25" s="3">
        <f t="shared" si="1"/>
        <v>0</v>
      </c>
      <c r="E25" s="3">
        <v>0</v>
      </c>
      <c r="F25" s="3"/>
    </row>
    <row r="26" spans="1:6" x14ac:dyDescent="0.2">
      <c r="A26" s="1" t="s">
        <v>18</v>
      </c>
      <c r="B26" s="2" t="s">
        <v>16</v>
      </c>
      <c r="C26" s="3">
        <f t="shared" si="0"/>
        <v>0</v>
      </c>
      <c r="D26" s="3">
        <f t="shared" si="1"/>
        <v>0</v>
      </c>
      <c r="E26" s="3">
        <v>0</v>
      </c>
      <c r="F26" s="3"/>
    </row>
    <row r="27" spans="1:6" x14ac:dyDescent="0.2">
      <c r="A27" s="1" t="s">
        <v>18</v>
      </c>
      <c r="B27" s="2" t="s">
        <v>16</v>
      </c>
      <c r="C27" s="3">
        <f t="shared" si="0"/>
        <v>0</v>
      </c>
      <c r="D27" s="3">
        <f t="shared" si="1"/>
        <v>0</v>
      </c>
      <c r="E27" s="3">
        <v>0</v>
      </c>
      <c r="F27" s="3"/>
    </row>
    <row r="28" spans="1:6" x14ac:dyDescent="0.2">
      <c r="A28" s="46" t="s">
        <v>19</v>
      </c>
      <c r="B28" s="47"/>
      <c r="C28" s="48">
        <f>SUM(C10:C27)</f>
        <v>0</v>
      </c>
      <c r="D28" s="48">
        <f>SUM(D10:D27)</f>
        <v>0</v>
      </c>
      <c r="E28" s="48">
        <f>SUM(E10:E27)</f>
        <v>0</v>
      </c>
      <c r="F28" s="48">
        <f>SUM(F10:F27)</f>
        <v>0</v>
      </c>
    </row>
    <row r="29" spans="1:6" x14ac:dyDescent="0.2">
      <c r="A29" s="52"/>
      <c r="B29" s="54"/>
      <c r="C29" s="55"/>
      <c r="D29" s="56"/>
      <c r="E29" s="56"/>
      <c r="F29" s="55"/>
    </row>
    <row r="30" spans="1:6" x14ac:dyDescent="0.2">
      <c r="A30" s="57"/>
      <c r="B30" s="54"/>
      <c r="C30" s="55"/>
      <c r="D30" s="56"/>
      <c r="E30" s="56"/>
      <c r="F30" s="55"/>
    </row>
    <row r="31" spans="1:6" x14ac:dyDescent="0.2">
      <c r="A31" s="58"/>
    </row>
  </sheetData>
  <sheetProtection sheet="1" sort="0"/>
  <mergeCells count="1">
    <mergeCell ref="G1:I4"/>
  </mergeCells>
  <dataValidations count="2">
    <dataValidation type="list" allowBlank="1" showInputMessage="1" showErrorMessage="1" error="Sisestus ei ole õige" sqref="B28" xr:uid="{00CC0084-004D-4287-A66A-00C600820024}">
      <formula1>#REF!</formula1>
    </dataValidation>
    <dataValidation type="list" allowBlank="1" showInputMessage="1" showErrorMessage="1" sqref="B10:B27" xr:uid="{00FC0033-00AC-4161-A8BB-009800DB000F}">
      <formula1>$M$10:$M$14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62"/>
  <sheetViews>
    <sheetView showGridLines="0" workbookViewId="0">
      <selection activeCell="B53" sqref="B53:C53"/>
    </sheetView>
  </sheetViews>
  <sheetFormatPr defaultRowHeight="15" customHeight="1" x14ac:dyDescent="0.2"/>
  <cols>
    <col min="1" max="1" width="9.140625" style="60"/>
    <col min="2" max="2" width="63" style="60" bestFit="1" customWidth="1"/>
    <col min="3" max="6" width="16.7109375" style="60" customWidth="1"/>
    <col min="7" max="16384" width="9.140625" style="60"/>
  </cols>
  <sheetData>
    <row r="2" spans="2:11" ht="15" customHeight="1" x14ac:dyDescent="0.2">
      <c r="H2" s="161"/>
      <c r="I2" s="161"/>
      <c r="J2" s="161"/>
      <c r="K2" s="161"/>
    </row>
    <row r="3" spans="2:11" ht="15" customHeight="1" x14ac:dyDescent="0.2">
      <c r="H3" s="161"/>
      <c r="I3" s="161"/>
      <c r="J3" s="161"/>
      <c r="K3" s="161"/>
    </row>
    <row r="4" spans="2:11" ht="25.5" x14ac:dyDescent="0.2">
      <c r="B4" s="65" t="s">
        <v>20</v>
      </c>
      <c r="C4" s="66" t="s">
        <v>21</v>
      </c>
      <c r="D4" s="66" t="s">
        <v>22</v>
      </c>
      <c r="E4" s="66" t="s">
        <v>23</v>
      </c>
      <c r="F4" s="66" t="s">
        <v>24</v>
      </c>
      <c r="H4" s="161"/>
      <c r="I4" s="161"/>
      <c r="J4" s="161"/>
      <c r="K4" s="161"/>
    </row>
    <row r="5" spans="2:11" ht="15" customHeight="1" x14ac:dyDescent="0.2">
      <c r="B5" s="4" t="s">
        <v>187</v>
      </c>
      <c r="C5" s="5" t="s">
        <v>25</v>
      </c>
      <c r="D5" s="6">
        <v>0</v>
      </c>
      <c r="E5" s="6"/>
      <c r="F5" s="6">
        <f t="shared" ref="F5:F19" si="0">E5*D5</f>
        <v>0</v>
      </c>
      <c r="H5" s="161"/>
      <c r="I5" s="161"/>
      <c r="J5" s="161"/>
      <c r="K5" s="161"/>
    </row>
    <row r="6" spans="2:11" ht="15" customHeight="1" x14ac:dyDescent="0.2">
      <c r="B6" s="4" t="s">
        <v>188</v>
      </c>
      <c r="C6" s="5" t="s">
        <v>26</v>
      </c>
      <c r="D6" s="6">
        <v>0</v>
      </c>
      <c r="E6" s="6"/>
      <c r="F6" s="6">
        <f t="shared" si="0"/>
        <v>0</v>
      </c>
    </row>
    <row r="7" spans="2:11" ht="15" customHeight="1" x14ac:dyDescent="0.2">
      <c r="B7" s="4" t="s">
        <v>189</v>
      </c>
      <c r="C7" s="5" t="s">
        <v>27</v>
      </c>
      <c r="D7" s="6">
        <v>0</v>
      </c>
      <c r="E7" s="6"/>
      <c r="F7" s="6">
        <f t="shared" si="0"/>
        <v>0</v>
      </c>
    </row>
    <row r="8" spans="2:11" ht="15" customHeight="1" x14ac:dyDescent="0.2">
      <c r="B8" s="4" t="s">
        <v>190</v>
      </c>
      <c r="C8" s="5" t="s">
        <v>28</v>
      </c>
      <c r="D8" s="6">
        <v>0</v>
      </c>
      <c r="E8" s="6"/>
      <c r="F8" s="6">
        <f t="shared" si="0"/>
        <v>0</v>
      </c>
    </row>
    <row r="9" spans="2:11" ht="15" customHeight="1" x14ac:dyDescent="0.2">
      <c r="B9" s="4" t="s">
        <v>191</v>
      </c>
      <c r="C9" s="5" t="s">
        <v>28</v>
      </c>
      <c r="D9" s="6">
        <v>0</v>
      </c>
      <c r="E9" s="6"/>
      <c r="F9" s="6">
        <f t="shared" si="0"/>
        <v>0</v>
      </c>
    </row>
    <row r="10" spans="2:11" ht="15" customHeight="1" x14ac:dyDescent="0.2">
      <c r="B10" s="4" t="s">
        <v>192</v>
      </c>
      <c r="C10" s="5" t="s">
        <v>28</v>
      </c>
      <c r="D10" s="6">
        <v>0</v>
      </c>
      <c r="E10" s="6"/>
      <c r="F10" s="6">
        <f t="shared" si="0"/>
        <v>0</v>
      </c>
    </row>
    <row r="11" spans="2:11" ht="15" customHeight="1" x14ac:dyDescent="0.2">
      <c r="B11" s="4" t="s">
        <v>193</v>
      </c>
      <c r="C11" s="5" t="s">
        <v>28</v>
      </c>
      <c r="D11" s="6">
        <v>0</v>
      </c>
      <c r="E11" s="6"/>
      <c r="F11" s="6">
        <f t="shared" si="0"/>
        <v>0</v>
      </c>
    </row>
    <row r="12" spans="2:11" ht="15" customHeight="1" x14ac:dyDescent="0.2">
      <c r="B12" s="4" t="s">
        <v>194</v>
      </c>
      <c r="C12" s="5" t="s">
        <v>28</v>
      </c>
      <c r="D12" s="6">
        <v>0</v>
      </c>
      <c r="E12" s="6"/>
      <c r="F12" s="6">
        <f t="shared" si="0"/>
        <v>0</v>
      </c>
    </row>
    <row r="13" spans="2:11" ht="15" customHeight="1" x14ac:dyDescent="0.2">
      <c r="B13" s="4" t="s">
        <v>195</v>
      </c>
      <c r="C13" s="5" t="s">
        <v>28</v>
      </c>
      <c r="D13" s="6">
        <v>0</v>
      </c>
      <c r="E13" s="6"/>
      <c r="F13" s="6">
        <f t="shared" si="0"/>
        <v>0</v>
      </c>
    </row>
    <row r="14" spans="2:11" ht="15" customHeight="1" x14ac:dyDescent="0.2">
      <c r="B14" s="4" t="s">
        <v>196</v>
      </c>
      <c r="C14" s="5" t="s">
        <v>29</v>
      </c>
      <c r="D14" s="6">
        <v>0</v>
      </c>
      <c r="E14" s="6"/>
      <c r="F14" s="6">
        <f t="shared" si="0"/>
        <v>0</v>
      </c>
    </row>
    <row r="15" spans="2:11" ht="15" customHeight="1" x14ac:dyDescent="0.2">
      <c r="B15" s="4" t="s">
        <v>30</v>
      </c>
      <c r="C15" s="5"/>
      <c r="D15" s="6">
        <v>0</v>
      </c>
      <c r="E15" s="6"/>
      <c r="F15" s="6">
        <f t="shared" si="0"/>
        <v>0</v>
      </c>
    </row>
    <row r="16" spans="2:11" ht="15" customHeight="1" x14ac:dyDescent="0.2">
      <c r="B16" s="4" t="s">
        <v>30</v>
      </c>
      <c r="C16" s="5"/>
      <c r="D16" s="6">
        <v>0</v>
      </c>
      <c r="E16" s="6"/>
      <c r="F16" s="6">
        <f t="shared" si="0"/>
        <v>0</v>
      </c>
    </row>
    <row r="17" spans="2:6" ht="15" customHeight="1" x14ac:dyDescent="0.2">
      <c r="B17" s="4" t="s">
        <v>30</v>
      </c>
      <c r="C17" s="7"/>
      <c r="D17" s="6">
        <v>0</v>
      </c>
      <c r="E17" s="7"/>
      <c r="F17" s="6">
        <f t="shared" si="0"/>
        <v>0</v>
      </c>
    </row>
    <row r="18" spans="2:6" ht="15" customHeight="1" x14ac:dyDescent="0.2">
      <c r="B18" s="4" t="s">
        <v>30</v>
      </c>
      <c r="C18" s="7"/>
      <c r="D18" s="6">
        <v>0</v>
      </c>
      <c r="E18" s="7"/>
      <c r="F18" s="6">
        <f t="shared" si="0"/>
        <v>0</v>
      </c>
    </row>
    <row r="19" spans="2:6" ht="15" customHeight="1" x14ac:dyDescent="0.2">
      <c r="B19" s="4" t="s">
        <v>31</v>
      </c>
      <c r="C19" s="7"/>
      <c r="D19" s="6">
        <v>0</v>
      </c>
      <c r="E19" s="7"/>
      <c r="F19" s="6">
        <f t="shared" si="0"/>
        <v>0</v>
      </c>
    </row>
    <row r="20" spans="2:6" ht="15" customHeight="1" x14ac:dyDescent="0.2">
      <c r="B20" s="65" t="s">
        <v>32</v>
      </c>
      <c r="C20" s="66"/>
      <c r="D20" s="66"/>
      <c r="E20" s="66"/>
      <c r="F20" s="67">
        <f>SUM(F5:F19)</f>
        <v>0</v>
      </c>
    </row>
    <row r="23" spans="2:6" ht="15" customHeight="1" x14ac:dyDescent="0.2">
      <c r="F23" s="61"/>
    </row>
    <row r="24" spans="2:6" ht="15" customHeight="1" x14ac:dyDescent="0.2">
      <c r="B24" s="68" t="s">
        <v>210</v>
      </c>
      <c r="C24" s="69"/>
    </row>
    <row r="25" spans="2:6" ht="15" customHeight="1" x14ac:dyDescent="0.2">
      <c r="C25" s="61"/>
    </row>
    <row r="26" spans="2:6" ht="15" customHeight="1" x14ac:dyDescent="0.2">
      <c r="B26" s="62" t="s">
        <v>33</v>
      </c>
      <c r="C26" s="63">
        <f>SUM(C27:C28)</f>
        <v>0</v>
      </c>
    </row>
    <row r="27" spans="2:6" ht="15" customHeight="1" x14ac:dyDescent="0.2">
      <c r="B27" s="8" t="s">
        <v>34</v>
      </c>
      <c r="C27" s="9">
        <v>0</v>
      </c>
    </row>
    <row r="28" spans="2:6" ht="15" customHeight="1" x14ac:dyDescent="0.2">
      <c r="B28" s="10" t="s">
        <v>35</v>
      </c>
      <c r="C28" s="11">
        <v>0</v>
      </c>
    </row>
    <row r="29" spans="2:6" ht="15" customHeight="1" x14ac:dyDescent="0.2">
      <c r="B29" s="62" t="s">
        <v>36</v>
      </c>
      <c r="C29" s="63">
        <f>SUM(C30:C33)</f>
        <v>0</v>
      </c>
    </row>
    <row r="30" spans="2:6" ht="15" customHeight="1" x14ac:dyDescent="0.2">
      <c r="B30" s="8" t="s">
        <v>37</v>
      </c>
      <c r="C30" s="9"/>
    </row>
    <row r="31" spans="2:6" ht="15" customHeight="1" x14ac:dyDescent="0.2">
      <c r="B31" s="8" t="s">
        <v>38</v>
      </c>
      <c r="C31" s="9">
        <v>0</v>
      </c>
    </row>
    <row r="32" spans="2:6" ht="15" customHeight="1" x14ac:dyDescent="0.2">
      <c r="B32" s="8" t="s">
        <v>39</v>
      </c>
      <c r="C32" s="12"/>
    </row>
    <row r="33" spans="2:3" ht="15" customHeight="1" x14ac:dyDescent="0.2">
      <c r="B33" s="10" t="s">
        <v>30</v>
      </c>
      <c r="C33" s="11"/>
    </row>
    <row r="34" spans="2:3" ht="15" customHeight="1" x14ac:dyDescent="0.2">
      <c r="B34" s="62" t="s">
        <v>40</v>
      </c>
      <c r="C34" s="63">
        <f>SUM(C35:C41)</f>
        <v>0</v>
      </c>
    </row>
    <row r="35" spans="2:3" ht="15" customHeight="1" x14ac:dyDescent="0.2">
      <c r="B35" s="8" t="s">
        <v>41</v>
      </c>
      <c r="C35" s="9">
        <v>0</v>
      </c>
    </row>
    <row r="36" spans="2:3" ht="15" customHeight="1" x14ac:dyDescent="0.2">
      <c r="B36" s="8" t="s">
        <v>42</v>
      </c>
      <c r="C36" s="9">
        <v>0</v>
      </c>
    </row>
    <row r="37" spans="2:3" ht="15" customHeight="1" x14ac:dyDescent="0.2">
      <c r="B37" s="8" t="s">
        <v>43</v>
      </c>
      <c r="C37" s="9">
        <v>0</v>
      </c>
    </row>
    <row r="38" spans="2:3" ht="15" customHeight="1" x14ac:dyDescent="0.2">
      <c r="B38" s="8" t="s">
        <v>44</v>
      </c>
      <c r="C38" s="9">
        <v>0</v>
      </c>
    </row>
    <row r="39" spans="2:3" ht="15" customHeight="1" x14ac:dyDescent="0.2">
      <c r="B39" s="13" t="s">
        <v>30</v>
      </c>
      <c r="C39" s="12"/>
    </row>
    <row r="40" spans="2:3" ht="15" customHeight="1" x14ac:dyDescent="0.2">
      <c r="B40" s="13" t="s">
        <v>30</v>
      </c>
      <c r="C40" s="12"/>
    </row>
    <row r="41" spans="2:3" ht="15" customHeight="1" x14ac:dyDescent="0.2">
      <c r="B41" s="10" t="s">
        <v>30</v>
      </c>
      <c r="C41" s="11"/>
    </row>
    <row r="42" spans="2:3" ht="15" customHeight="1" x14ac:dyDescent="0.2">
      <c r="C42" s="61"/>
    </row>
    <row r="43" spans="2:3" ht="15" customHeight="1" x14ac:dyDescent="0.2">
      <c r="B43" s="64" t="s">
        <v>45</v>
      </c>
      <c r="C43" s="63">
        <f>SUM(C44:C51)</f>
        <v>0</v>
      </c>
    </row>
    <row r="44" spans="2:3" ht="15" customHeight="1" x14ac:dyDescent="0.2">
      <c r="B44" s="8" t="s">
        <v>46</v>
      </c>
      <c r="C44" s="9">
        <v>0</v>
      </c>
    </row>
    <row r="45" spans="2:3" ht="15" customHeight="1" x14ac:dyDescent="0.2">
      <c r="B45" s="8" t="s">
        <v>47</v>
      </c>
      <c r="C45" s="9">
        <v>0</v>
      </c>
    </row>
    <row r="46" spans="2:3" ht="15" customHeight="1" x14ac:dyDescent="0.2">
      <c r="B46" s="8" t="s">
        <v>48</v>
      </c>
      <c r="C46" s="9">
        <v>0</v>
      </c>
    </row>
    <row r="47" spans="2:3" ht="15" customHeight="1" x14ac:dyDescent="0.2">
      <c r="B47" s="8" t="s">
        <v>49</v>
      </c>
      <c r="C47" s="9">
        <v>0</v>
      </c>
    </row>
    <row r="48" spans="2:3" ht="15" customHeight="1" x14ac:dyDescent="0.2">
      <c r="B48" s="8" t="s">
        <v>50</v>
      </c>
      <c r="C48" s="9">
        <v>0</v>
      </c>
    </row>
    <row r="49" spans="2:3" ht="15" customHeight="1" x14ac:dyDescent="0.2">
      <c r="B49" s="13" t="s">
        <v>51</v>
      </c>
      <c r="C49" s="12">
        <v>0</v>
      </c>
    </row>
    <row r="50" spans="2:3" ht="15" customHeight="1" x14ac:dyDescent="0.2">
      <c r="B50" s="13" t="s">
        <v>30</v>
      </c>
      <c r="C50" s="12"/>
    </row>
    <row r="51" spans="2:3" ht="15" customHeight="1" x14ac:dyDescent="0.2">
      <c r="B51" s="10" t="s">
        <v>30</v>
      </c>
      <c r="C51" s="11"/>
    </row>
    <row r="53" spans="2:3" ht="15" customHeight="1" x14ac:dyDescent="0.2">
      <c r="B53" s="162" t="s">
        <v>185</v>
      </c>
      <c r="C53" s="163"/>
    </row>
    <row r="54" spans="2:3" ht="15" customHeight="1" x14ac:dyDescent="0.2">
      <c r="B54" s="164" t="s">
        <v>186</v>
      </c>
      <c r="C54" s="165"/>
    </row>
    <row r="55" spans="2:3" ht="15" customHeight="1" x14ac:dyDescent="0.2">
      <c r="B55" s="166"/>
      <c r="C55" s="167"/>
    </row>
    <row r="56" spans="2:3" ht="15" customHeight="1" x14ac:dyDescent="0.2">
      <c r="B56" s="166"/>
      <c r="C56" s="167"/>
    </row>
    <row r="57" spans="2:3" ht="15" customHeight="1" x14ac:dyDescent="0.2">
      <c r="B57" s="166"/>
      <c r="C57" s="167"/>
    </row>
    <row r="58" spans="2:3" ht="15" customHeight="1" x14ac:dyDescent="0.2">
      <c r="B58" s="166"/>
      <c r="C58" s="167"/>
    </row>
    <row r="59" spans="2:3" ht="15" customHeight="1" x14ac:dyDescent="0.2">
      <c r="B59" s="166"/>
      <c r="C59" s="167"/>
    </row>
    <row r="60" spans="2:3" ht="15" customHeight="1" x14ac:dyDescent="0.2">
      <c r="B60" s="166"/>
      <c r="C60" s="167"/>
    </row>
    <row r="61" spans="2:3" ht="15" customHeight="1" x14ac:dyDescent="0.2">
      <c r="B61" s="166"/>
      <c r="C61" s="167"/>
    </row>
    <row r="62" spans="2:3" ht="15" customHeight="1" x14ac:dyDescent="0.2">
      <c r="B62" s="168"/>
      <c r="C62" s="169"/>
    </row>
  </sheetData>
  <sheetProtection algorithmName="SHA-512" hashValue="VGfb+ncl6A9BY7XQzYpq6n7fM+blBI5wL0i9WtEfwHkOw+A8rD/xl60HLSc+2O/ZyC4JLIBkkQ5T9JIlUwesxg==" saltValue="PLmjsxIYxQiGeH5M+BjTaw==" spinCount="100000" sheet="1" insertRows="0"/>
  <mergeCells count="3">
    <mergeCell ref="B53:C53"/>
    <mergeCell ref="B54:C62"/>
    <mergeCell ref="H2:K5"/>
  </mergeCells>
  <pageMargins left="0.7" right="0.7" top="0.75" bottom="0.75" header="0.3" footer="0.3"/>
  <pageSetup paperSize="9" orientation="landscape" r:id="rId1"/>
  <rowBreaks count="1" manualBreakCount="1">
    <brk id="22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O60"/>
  <sheetViews>
    <sheetView showGridLines="0" workbookViewId="0">
      <pane xSplit="1" ySplit="1" topLeftCell="B37" activePane="bottomRight" state="frozen"/>
      <selection activeCell="J24" sqref="J24"/>
      <selection pane="topRight"/>
      <selection pane="bottomLeft"/>
      <selection pane="bottomRight" activeCell="I23" sqref="I23"/>
    </sheetView>
  </sheetViews>
  <sheetFormatPr defaultColWidth="9.140625" defaultRowHeight="12.75" outlineLevelRow="1" x14ac:dyDescent="0.2"/>
  <cols>
    <col min="1" max="1" width="56.7109375" style="73" customWidth="1"/>
    <col min="2" max="2" width="12.7109375" style="88" customWidth="1"/>
    <col min="3" max="7" width="12.7109375" style="84" customWidth="1"/>
    <col min="8" max="8" width="2.7109375" style="89" customWidth="1"/>
    <col min="9" max="9" width="33.140625" style="20" customWidth="1"/>
    <col min="10" max="10" width="9.140625" style="20" customWidth="1"/>
    <col min="11" max="11" width="23.28515625" style="20" hidden="1" customWidth="1"/>
    <col min="12" max="16384" width="9.140625" style="20"/>
  </cols>
  <sheetData>
    <row r="1" spans="1:15" ht="66.75" customHeight="1" x14ac:dyDescent="0.2">
      <c r="A1" s="179"/>
      <c r="B1" s="180" t="s">
        <v>197</v>
      </c>
      <c r="C1" s="180" t="s">
        <v>198</v>
      </c>
      <c r="D1" s="180" t="s">
        <v>199</v>
      </c>
      <c r="E1" s="180" t="s">
        <v>200</v>
      </c>
      <c r="F1" s="180" t="s">
        <v>201</v>
      </c>
      <c r="G1" s="180" t="s">
        <v>202</v>
      </c>
      <c r="H1" s="70"/>
      <c r="L1" s="161"/>
      <c r="M1" s="161"/>
      <c r="N1" s="161"/>
    </row>
    <row r="2" spans="1:15" ht="15" x14ac:dyDescent="0.2">
      <c r="A2" s="60"/>
      <c r="B2" s="60"/>
      <c r="C2" s="60"/>
      <c r="D2" s="60"/>
      <c r="E2" s="60"/>
      <c r="F2" s="60"/>
      <c r="G2" s="60"/>
      <c r="H2" s="70"/>
      <c r="L2" s="71"/>
      <c r="M2" s="71"/>
      <c r="N2" s="71"/>
      <c r="O2" s="72"/>
    </row>
    <row r="3" spans="1:15" x14ac:dyDescent="0.2">
      <c r="A3" s="181" t="s">
        <v>52</v>
      </c>
      <c r="B3" s="204"/>
      <c r="C3" s="205"/>
      <c r="D3" s="205"/>
      <c r="E3" s="205"/>
      <c r="F3" s="205"/>
      <c r="G3" s="205"/>
      <c r="H3" s="206"/>
      <c r="L3" s="71"/>
      <c r="M3" s="71"/>
      <c r="N3" s="71"/>
      <c r="O3" s="72"/>
    </row>
    <row r="4" spans="1:15" s="182" customFormat="1" x14ac:dyDescent="0.2">
      <c r="A4" s="185" t="s">
        <v>53</v>
      </c>
      <c r="B4" s="186">
        <f t="shared" ref="B4:G4" si="0">SUM(B5:B18)</f>
        <v>0</v>
      </c>
      <c r="C4" s="186">
        <f t="shared" si="0"/>
        <v>0</v>
      </c>
      <c r="D4" s="186">
        <f t="shared" si="0"/>
        <v>0</v>
      </c>
      <c r="E4" s="186">
        <f t="shared" si="0"/>
        <v>0</v>
      </c>
      <c r="F4" s="186">
        <f t="shared" si="0"/>
        <v>0</v>
      </c>
      <c r="G4" s="186">
        <f t="shared" si="0"/>
        <v>0</v>
      </c>
      <c r="H4" s="187"/>
      <c r="I4" s="188" t="s">
        <v>54</v>
      </c>
      <c r="K4" s="188" t="s">
        <v>55</v>
      </c>
      <c r="L4" s="183"/>
      <c r="M4" s="183"/>
      <c r="N4" s="183"/>
      <c r="O4" s="184"/>
    </row>
    <row r="5" spans="1:15" ht="12.75" customHeight="1" x14ac:dyDescent="0.2">
      <c r="A5" s="17" t="s">
        <v>56</v>
      </c>
      <c r="B5" s="15"/>
      <c r="C5" s="15"/>
      <c r="D5" s="15"/>
      <c r="E5" s="15"/>
      <c r="F5" s="15"/>
      <c r="G5" s="15"/>
      <c r="H5" s="14"/>
      <c r="I5" s="16" t="s">
        <v>57</v>
      </c>
      <c r="K5" s="74" t="s">
        <v>57</v>
      </c>
    </row>
    <row r="6" spans="1:15" x14ac:dyDescent="0.2">
      <c r="A6" s="17" t="s">
        <v>58</v>
      </c>
      <c r="B6" s="15"/>
      <c r="C6" s="15"/>
      <c r="D6" s="15"/>
      <c r="E6" s="15"/>
      <c r="F6" s="15"/>
      <c r="G6" s="15"/>
      <c r="H6" s="14"/>
      <c r="I6" s="16" t="s">
        <v>57</v>
      </c>
      <c r="K6" s="74" t="s">
        <v>59</v>
      </c>
    </row>
    <row r="7" spans="1:15" x14ac:dyDescent="0.2">
      <c r="A7" s="17" t="s">
        <v>60</v>
      </c>
      <c r="B7" s="15"/>
      <c r="C7" s="15"/>
      <c r="D7" s="15"/>
      <c r="E7" s="15"/>
      <c r="F7" s="15"/>
      <c r="G7" s="15"/>
      <c r="H7" s="14"/>
      <c r="I7" s="16" t="s">
        <v>57</v>
      </c>
      <c r="K7" s="74"/>
    </row>
    <row r="8" spans="1:15" x14ac:dyDescent="0.2">
      <c r="A8" s="17" t="s">
        <v>61</v>
      </c>
      <c r="B8" s="15"/>
      <c r="C8" s="15"/>
      <c r="D8" s="15"/>
      <c r="E8" s="15"/>
      <c r="F8" s="15"/>
      <c r="G8" s="15"/>
      <c r="H8" s="14"/>
      <c r="I8" s="16" t="s">
        <v>57</v>
      </c>
      <c r="K8" s="74"/>
    </row>
    <row r="9" spans="1:15" x14ac:dyDescent="0.2">
      <c r="A9" s="17" t="s">
        <v>62</v>
      </c>
      <c r="B9" s="15"/>
      <c r="C9" s="15"/>
      <c r="D9" s="15"/>
      <c r="E9" s="15"/>
      <c r="F9" s="15"/>
      <c r="G9" s="15"/>
      <c r="H9" s="14"/>
      <c r="I9" s="16" t="s">
        <v>57</v>
      </c>
    </row>
    <row r="10" spans="1:15" x14ac:dyDescent="0.2">
      <c r="A10" s="17" t="s">
        <v>63</v>
      </c>
      <c r="B10" s="15"/>
      <c r="C10" s="15"/>
      <c r="D10" s="15"/>
      <c r="E10" s="15"/>
      <c r="F10" s="15"/>
      <c r="G10" s="15"/>
      <c r="H10" s="14"/>
      <c r="I10" s="16" t="s">
        <v>59</v>
      </c>
    </row>
    <row r="11" spans="1:15" x14ac:dyDescent="0.2">
      <c r="A11" s="17" t="s">
        <v>64</v>
      </c>
      <c r="B11" s="15"/>
      <c r="C11" s="15"/>
      <c r="D11" s="15"/>
      <c r="E11" s="15"/>
      <c r="F11" s="15"/>
      <c r="G11" s="15"/>
      <c r="H11" s="14"/>
      <c r="I11" s="16" t="s">
        <v>59</v>
      </c>
    </row>
    <row r="12" spans="1:15" x14ac:dyDescent="0.2">
      <c r="A12" s="17" t="s">
        <v>30</v>
      </c>
      <c r="B12" s="15"/>
      <c r="C12" s="15"/>
      <c r="D12" s="15"/>
      <c r="E12" s="15"/>
      <c r="F12" s="15"/>
      <c r="G12" s="15"/>
      <c r="H12" s="14"/>
      <c r="I12" s="16" t="s">
        <v>57</v>
      </c>
    </row>
    <row r="13" spans="1:15" x14ac:dyDescent="0.2">
      <c r="A13" s="17" t="s">
        <v>30</v>
      </c>
      <c r="B13" s="15"/>
      <c r="C13" s="15"/>
      <c r="D13" s="15"/>
      <c r="E13" s="15"/>
      <c r="F13" s="15"/>
      <c r="G13" s="15"/>
      <c r="H13" s="14"/>
      <c r="I13" s="16" t="s">
        <v>57</v>
      </c>
    </row>
    <row r="14" spans="1:15" x14ac:dyDescent="0.2">
      <c r="A14" s="17" t="s">
        <v>30</v>
      </c>
      <c r="B14" s="15"/>
      <c r="C14" s="15"/>
      <c r="D14" s="15"/>
      <c r="E14" s="15"/>
      <c r="F14" s="15"/>
      <c r="G14" s="15"/>
      <c r="H14" s="14"/>
      <c r="I14" s="16" t="s">
        <v>59</v>
      </c>
    </row>
    <row r="15" spans="1:15" x14ac:dyDescent="0.2">
      <c r="A15" s="17" t="s">
        <v>30</v>
      </c>
      <c r="B15" s="15"/>
      <c r="C15" s="15"/>
      <c r="D15" s="15"/>
      <c r="E15" s="15"/>
      <c r="F15" s="15"/>
      <c r="G15" s="15"/>
      <c r="H15" s="14"/>
      <c r="I15" s="16" t="s">
        <v>57</v>
      </c>
    </row>
    <row r="16" spans="1:15" x14ac:dyDescent="0.2">
      <c r="A16" s="17" t="s">
        <v>30</v>
      </c>
      <c r="B16" s="15"/>
      <c r="C16" s="15"/>
      <c r="D16" s="15"/>
      <c r="E16" s="15"/>
      <c r="F16" s="15"/>
      <c r="G16" s="15"/>
      <c r="H16" s="14"/>
      <c r="I16" s="16" t="s">
        <v>59</v>
      </c>
    </row>
    <row r="17" spans="1:9" x14ac:dyDescent="0.2">
      <c r="A17" s="17" t="s">
        <v>30</v>
      </c>
      <c r="B17" s="15"/>
      <c r="C17" s="15"/>
      <c r="D17" s="15"/>
      <c r="E17" s="15"/>
      <c r="F17" s="15"/>
      <c r="G17" s="95"/>
      <c r="H17" s="14"/>
      <c r="I17" s="16" t="s">
        <v>57</v>
      </c>
    </row>
    <row r="18" spans="1:9" x14ac:dyDescent="0.2">
      <c r="A18" s="17" t="s">
        <v>65</v>
      </c>
      <c r="B18" s="15"/>
      <c r="C18" s="15"/>
      <c r="D18" s="15"/>
      <c r="E18" s="15"/>
      <c r="F18" s="15"/>
      <c r="G18" s="15"/>
      <c r="H18" s="18"/>
    </row>
    <row r="19" spans="1:9" x14ac:dyDescent="0.2">
      <c r="A19" s="190" t="s">
        <v>66</v>
      </c>
      <c r="B19" s="15"/>
      <c r="C19" s="15"/>
      <c r="D19" s="15"/>
      <c r="E19" s="15"/>
      <c r="F19" s="15"/>
      <c r="G19" s="15"/>
      <c r="H19" s="19"/>
      <c r="I19" s="20" t="s">
        <v>67</v>
      </c>
    </row>
    <row r="20" spans="1:9" s="182" customFormat="1" x14ac:dyDescent="0.2">
      <c r="A20" s="191" t="s">
        <v>68</v>
      </c>
      <c r="B20" s="192">
        <f>B4+B19</f>
        <v>0</v>
      </c>
      <c r="C20" s="192">
        <f t="shared" ref="C20:G20" si="1">C4+C19</f>
        <v>0</v>
      </c>
      <c r="D20" s="192">
        <f t="shared" si="1"/>
        <v>0</v>
      </c>
      <c r="E20" s="192">
        <f t="shared" si="1"/>
        <v>0</v>
      </c>
      <c r="F20" s="192">
        <f t="shared" si="1"/>
        <v>0</v>
      </c>
      <c r="G20" s="192">
        <f t="shared" si="1"/>
        <v>0</v>
      </c>
      <c r="H20" s="193"/>
    </row>
    <row r="21" spans="1:9" ht="18" customHeight="1" x14ac:dyDescent="0.2">
      <c r="A21" s="208"/>
      <c r="B21" s="75"/>
      <c r="C21" s="76"/>
      <c r="D21" s="76"/>
      <c r="E21" s="76"/>
      <c r="F21" s="76"/>
      <c r="G21" s="76"/>
      <c r="H21" s="77"/>
    </row>
    <row r="22" spans="1:9" x14ac:dyDescent="0.2">
      <c r="A22" s="207" t="s">
        <v>69</v>
      </c>
      <c r="B22" s="78"/>
      <c r="C22" s="76"/>
      <c r="D22" s="76"/>
      <c r="E22" s="76"/>
      <c r="F22" s="76"/>
      <c r="G22" s="76"/>
      <c r="H22" s="77"/>
    </row>
    <row r="23" spans="1:9" x14ac:dyDescent="0.2">
      <c r="A23" s="194" t="s">
        <v>70</v>
      </c>
      <c r="B23" s="21"/>
      <c r="C23" s="21"/>
      <c r="D23" s="21"/>
      <c r="E23" s="21"/>
      <c r="F23" s="21"/>
      <c r="G23" s="21"/>
      <c r="H23" s="22"/>
    </row>
    <row r="24" spans="1:9" x14ac:dyDescent="0.2">
      <c r="A24" s="194" t="s">
        <v>71</v>
      </c>
      <c r="B24" s="23"/>
      <c r="C24" s="24"/>
      <c r="D24" s="24"/>
      <c r="E24" s="24"/>
      <c r="F24" s="24"/>
      <c r="G24" s="24"/>
      <c r="H24" s="25"/>
    </row>
    <row r="25" spans="1:9" x14ac:dyDescent="0.2">
      <c r="A25" s="194" t="s">
        <v>72</v>
      </c>
      <c r="B25" s="23"/>
      <c r="C25" s="24"/>
      <c r="D25" s="24"/>
      <c r="E25" s="24"/>
      <c r="F25" s="24"/>
      <c r="G25" s="24"/>
      <c r="H25" s="25"/>
    </row>
    <row r="26" spans="1:9" x14ac:dyDescent="0.2">
      <c r="A26" s="194" t="s">
        <v>73</v>
      </c>
      <c r="B26" s="15"/>
      <c r="C26" s="15"/>
      <c r="D26" s="15"/>
      <c r="E26" s="15"/>
      <c r="F26" s="15"/>
      <c r="G26" s="15"/>
      <c r="H26" s="19"/>
    </row>
    <row r="27" spans="1:9" x14ac:dyDescent="0.2">
      <c r="A27" s="194" t="s">
        <v>74</v>
      </c>
      <c r="B27" s="15"/>
      <c r="C27" s="15"/>
      <c r="D27" s="15"/>
      <c r="E27" s="15"/>
      <c r="F27" s="15"/>
      <c r="G27" s="15"/>
      <c r="H27" s="19"/>
    </row>
    <row r="28" spans="1:9" s="182" customFormat="1" x14ac:dyDescent="0.2">
      <c r="A28" s="185" t="s">
        <v>75</v>
      </c>
      <c r="B28" s="186">
        <f>SUM(B29:B32)</f>
        <v>0</v>
      </c>
      <c r="C28" s="186">
        <f t="shared" ref="C28:G28" si="2">SUM(C29:C32)</f>
        <v>0</v>
      </c>
      <c r="D28" s="186">
        <f t="shared" si="2"/>
        <v>0</v>
      </c>
      <c r="E28" s="186">
        <f t="shared" si="2"/>
        <v>0</v>
      </c>
      <c r="F28" s="186">
        <f t="shared" si="2"/>
        <v>0</v>
      </c>
      <c r="G28" s="186">
        <f t="shared" si="2"/>
        <v>0</v>
      </c>
      <c r="H28" s="193"/>
    </row>
    <row r="29" spans="1:9" outlineLevel="1" x14ac:dyDescent="0.2">
      <c r="A29" s="189" t="s">
        <v>76</v>
      </c>
      <c r="B29" s="27"/>
      <c r="C29" s="27"/>
      <c r="D29" s="27"/>
      <c r="E29" s="27"/>
      <c r="F29" s="27"/>
      <c r="G29" s="27"/>
      <c r="H29" s="28"/>
    </row>
    <row r="30" spans="1:9" outlineLevel="1" x14ac:dyDescent="0.2">
      <c r="A30" s="189" t="s">
        <v>77</v>
      </c>
      <c r="B30" s="26">
        <f>B29*1.33</f>
        <v>0</v>
      </c>
      <c r="C30" s="26">
        <f>C29*1.33</f>
        <v>0</v>
      </c>
      <c r="D30" s="26">
        <f t="shared" ref="D30:G30" si="3">D29*1.33</f>
        <v>0</v>
      </c>
      <c r="E30" s="26">
        <f t="shared" si="3"/>
        <v>0</v>
      </c>
      <c r="F30" s="26">
        <f t="shared" si="3"/>
        <v>0</v>
      </c>
      <c r="G30" s="26">
        <f t="shared" si="3"/>
        <v>0</v>
      </c>
      <c r="H30" s="28"/>
    </row>
    <row r="31" spans="1:9" s="182" customFormat="1" outlineLevel="1" x14ac:dyDescent="0.2">
      <c r="A31" s="189" t="s">
        <v>78</v>
      </c>
      <c r="B31" s="195">
        <f>B29*0.008</f>
        <v>0</v>
      </c>
      <c r="C31" s="195">
        <f>C29*0.008</f>
        <v>0</v>
      </c>
      <c r="D31" s="195">
        <f t="shared" ref="D31:G31" si="4">D29*0.008</f>
        <v>0</v>
      </c>
      <c r="E31" s="195">
        <f t="shared" si="4"/>
        <v>0</v>
      </c>
      <c r="F31" s="195">
        <f t="shared" si="4"/>
        <v>0</v>
      </c>
      <c r="G31" s="195">
        <f t="shared" si="4"/>
        <v>0</v>
      </c>
      <c r="H31" s="193"/>
    </row>
    <row r="32" spans="1:9" outlineLevel="1" x14ac:dyDescent="0.2">
      <c r="A32" s="17" t="s">
        <v>18</v>
      </c>
      <c r="B32" s="26"/>
      <c r="C32" s="26"/>
      <c r="D32" s="26"/>
      <c r="E32" s="26"/>
      <c r="F32" s="26"/>
      <c r="G32" s="26"/>
      <c r="H32" s="19"/>
    </row>
    <row r="33" spans="1:8" s="182" customFormat="1" x14ac:dyDescent="0.2">
      <c r="A33" s="196" t="s">
        <v>79</v>
      </c>
      <c r="B33" s="186">
        <f t="shared" ref="B33:G33" si="5">SUM(B34:B37)</f>
        <v>0</v>
      </c>
      <c r="C33" s="186">
        <f t="shared" si="5"/>
        <v>0</v>
      </c>
      <c r="D33" s="186">
        <f t="shared" si="5"/>
        <v>0</v>
      </c>
      <c r="E33" s="186">
        <f t="shared" si="5"/>
        <v>0</v>
      </c>
      <c r="F33" s="186">
        <f t="shared" si="5"/>
        <v>0</v>
      </c>
      <c r="G33" s="186">
        <f t="shared" si="5"/>
        <v>0</v>
      </c>
      <c r="H33" s="193"/>
    </row>
    <row r="34" spans="1:8" outlineLevel="1" x14ac:dyDescent="0.2">
      <c r="A34" s="189" t="s">
        <v>80</v>
      </c>
      <c r="B34" s="26"/>
      <c r="C34" s="26"/>
      <c r="D34" s="26"/>
      <c r="E34" s="26"/>
      <c r="F34" s="26"/>
      <c r="G34" s="26"/>
      <c r="H34" s="19"/>
    </row>
    <row r="35" spans="1:8" outlineLevel="1" x14ac:dyDescent="0.2">
      <c r="A35" s="189" t="s">
        <v>81</v>
      </c>
      <c r="B35" s="26"/>
      <c r="C35" s="26"/>
      <c r="D35" s="26"/>
      <c r="E35" s="26"/>
      <c r="F35" s="26"/>
      <c r="G35" s="26"/>
      <c r="H35" s="19"/>
    </row>
    <row r="36" spans="1:8" outlineLevel="1" x14ac:dyDescent="0.2">
      <c r="A36" s="189" t="s">
        <v>12</v>
      </c>
      <c r="B36" s="26"/>
      <c r="C36" s="26"/>
      <c r="D36" s="26"/>
      <c r="E36" s="26"/>
      <c r="F36" s="26"/>
      <c r="G36" s="26"/>
      <c r="H36" s="19"/>
    </row>
    <row r="37" spans="1:8" outlineLevel="1" x14ac:dyDescent="0.2">
      <c r="A37" s="189" t="s">
        <v>82</v>
      </c>
      <c r="B37" s="26"/>
      <c r="C37" s="26"/>
      <c r="D37" s="26"/>
      <c r="E37" s="26"/>
      <c r="F37" s="26"/>
      <c r="G37" s="26"/>
      <c r="H37" s="19"/>
    </row>
    <row r="38" spans="1:8" s="79" customFormat="1" x14ac:dyDescent="0.2">
      <c r="A38" s="197" t="s">
        <v>83</v>
      </c>
      <c r="B38" s="29"/>
      <c r="C38" s="29"/>
      <c r="D38" s="29"/>
      <c r="E38" s="29"/>
      <c r="F38" s="29"/>
      <c r="G38" s="29"/>
      <c r="H38" s="19"/>
    </row>
    <row r="39" spans="1:8" s="182" customFormat="1" x14ac:dyDescent="0.2">
      <c r="A39" s="198" t="s">
        <v>84</v>
      </c>
      <c r="B39" s="199">
        <f>SUM(B23:B26)+B27+B28+B33+B38</f>
        <v>0</v>
      </c>
      <c r="C39" s="199">
        <f t="shared" ref="C39:G39" si="6">SUM(C23:C26)+C27+C28+C33+C38</f>
        <v>0</v>
      </c>
      <c r="D39" s="199">
        <f t="shared" si="6"/>
        <v>0</v>
      </c>
      <c r="E39" s="199">
        <f t="shared" si="6"/>
        <v>0</v>
      </c>
      <c r="F39" s="199">
        <f t="shared" si="6"/>
        <v>0</v>
      </c>
      <c r="G39" s="199">
        <f t="shared" si="6"/>
        <v>0</v>
      </c>
      <c r="H39" s="200"/>
    </row>
    <row r="40" spans="1:8" s="79" customFormat="1" x14ac:dyDescent="0.2">
      <c r="A40" s="80"/>
      <c r="B40" s="81"/>
      <c r="C40" s="81"/>
      <c r="D40" s="81"/>
      <c r="E40" s="81"/>
      <c r="F40" s="81"/>
      <c r="G40" s="81"/>
      <c r="H40" s="31"/>
    </row>
    <row r="41" spans="1:8" s="79" customFormat="1" x14ac:dyDescent="0.2">
      <c r="A41" s="82"/>
      <c r="B41" s="83"/>
      <c r="C41" s="83"/>
      <c r="D41" s="83"/>
      <c r="E41" s="83"/>
      <c r="F41" s="83"/>
      <c r="G41" s="83"/>
      <c r="H41" s="31"/>
    </row>
    <row r="42" spans="1:8" s="182" customFormat="1" x14ac:dyDescent="0.2">
      <c r="A42" s="198" t="s">
        <v>85</v>
      </c>
      <c r="B42" s="199">
        <f>B20-B39</f>
        <v>0</v>
      </c>
      <c r="C42" s="199">
        <f t="shared" ref="C42:G42" si="7">C20-C39</f>
        <v>0</v>
      </c>
      <c r="D42" s="199">
        <f t="shared" si="7"/>
        <v>0</v>
      </c>
      <c r="E42" s="199">
        <f t="shared" si="7"/>
        <v>0</v>
      </c>
      <c r="F42" s="199">
        <f t="shared" si="7"/>
        <v>0</v>
      </c>
      <c r="G42" s="199">
        <f t="shared" si="7"/>
        <v>0</v>
      </c>
      <c r="H42" s="200"/>
    </row>
    <row r="43" spans="1:8" x14ac:dyDescent="0.2">
      <c r="A43" s="209" t="s">
        <v>86</v>
      </c>
      <c r="B43" s="30"/>
      <c r="C43" s="30"/>
      <c r="D43" s="30"/>
      <c r="E43" s="30"/>
      <c r="F43" s="30"/>
      <c r="G43" s="30"/>
      <c r="H43" s="31"/>
    </row>
    <row r="44" spans="1:8" x14ac:dyDescent="0.2">
      <c r="A44" s="209" t="s">
        <v>87</v>
      </c>
      <c r="B44" s="30"/>
      <c r="C44" s="30"/>
      <c r="D44" s="30"/>
      <c r="E44" s="30"/>
      <c r="F44" s="30"/>
      <c r="G44" s="30"/>
      <c r="H44" s="31"/>
    </row>
    <row r="45" spans="1:8" x14ac:dyDescent="0.2">
      <c r="A45" s="209" t="s">
        <v>88</v>
      </c>
      <c r="B45" s="30"/>
      <c r="C45" s="30"/>
      <c r="D45" s="30"/>
      <c r="E45" s="30"/>
      <c r="F45" s="30"/>
      <c r="G45" s="30"/>
      <c r="H45" s="31"/>
    </row>
    <row r="46" spans="1:8" ht="14.25" x14ac:dyDescent="0.2">
      <c r="A46" s="209" t="s">
        <v>89</v>
      </c>
      <c r="B46" s="30"/>
      <c r="C46" s="32"/>
      <c r="D46" s="32"/>
      <c r="E46" s="32"/>
      <c r="F46" s="32"/>
      <c r="G46" s="32"/>
      <c r="H46" s="33"/>
    </row>
    <row r="47" spans="1:8" ht="14.25" x14ac:dyDescent="0.2">
      <c r="A47" s="209" t="s">
        <v>90</v>
      </c>
      <c r="B47" s="26"/>
      <c r="C47" s="26"/>
      <c r="D47" s="26"/>
      <c r="E47" s="26"/>
      <c r="F47" s="26"/>
      <c r="G47" s="26"/>
      <c r="H47" s="19"/>
    </row>
    <row r="48" spans="1:8" x14ac:dyDescent="0.2">
      <c r="A48" s="210" t="s">
        <v>91</v>
      </c>
      <c r="B48" s="26"/>
      <c r="C48" s="34"/>
      <c r="D48" s="34"/>
      <c r="E48" s="34"/>
      <c r="F48" s="34"/>
      <c r="G48" s="34"/>
      <c r="H48" s="31"/>
    </row>
    <row r="49" spans="1:8" x14ac:dyDescent="0.2">
      <c r="A49" s="209" t="s">
        <v>92</v>
      </c>
      <c r="B49" s="26"/>
      <c r="C49" s="34"/>
      <c r="D49" s="34"/>
      <c r="E49" s="34"/>
      <c r="F49" s="34"/>
      <c r="G49" s="34"/>
      <c r="H49" s="31"/>
    </row>
    <row r="50" spans="1:8" s="182" customFormat="1" x14ac:dyDescent="0.2">
      <c r="A50" s="198" t="s">
        <v>93</v>
      </c>
      <c r="B50" s="199">
        <f t="shared" ref="B50:G50" si="8">SUM(B42:B49)</f>
        <v>0</v>
      </c>
      <c r="C50" s="199">
        <f t="shared" si="8"/>
        <v>0</v>
      </c>
      <c r="D50" s="199">
        <f t="shared" si="8"/>
        <v>0</v>
      </c>
      <c r="E50" s="199">
        <f t="shared" si="8"/>
        <v>0</v>
      </c>
      <c r="F50" s="199">
        <f t="shared" si="8"/>
        <v>0</v>
      </c>
      <c r="G50" s="199">
        <f t="shared" si="8"/>
        <v>0</v>
      </c>
      <c r="H50" s="200"/>
    </row>
    <row r="51" spans="1:8" s="79" customFormat="1" x14ac:dyDescent="0.2">
      <c r="A51" s="80"/>
      <c r="B51" s="81"/>
      <c r="C51" s="81"/>
      <c r="D51" s="81"/>
      <c r="E51" s="81"/>
      <c r="F51" s="81"/>
      <c r="G51" s="81"/>
      <c r="H51" s="31"/>
    </row>
    <row r="52" spans="1:8" s="79" customFormat="1" x14ac:dyDescent="0.2">
      <c r="A52" s="82"/>
      <c r="B52" s="83"/>
      <c r="C52" s="83"/>
      <c r="D52" s="83"/>
      <c r="E52" s="83"/>
      <c r="F52" s="83"/>
      <c r="G52" s="83"/>
      <c r="H52" s="31"/>
    </row>
    <row r="53" spans="1:8" s="182" customFormat="1" x14ac:dyDescent="0.2">
      <c r="A53" s="201" t="s">
        <v>94</v>
      </c>
      <c r="B53" s="202">
        <f>ROUND(Töötajad!B5,2)</f>
        <v>0</v>
      </c>
      <c r="C53" s="202">
        <f>ROUND(Töötajad!C5,2)</f>
        <v>0</v>
      </c>
      <c r="D53" s="202">
        <f>ROUND(Töötajad!D5,2)</f>
        <v>0</v>
      </c>
      <c r="E53" s="202">
        <f>ROUND(Töötajad!E5,2)</f>
        <v>0</v>
      </c>
      <c r="F53" s="202">
        <f>ROUND(Töötajad!F5,2)</f>
        <v>0</v>
      </c>
      <c r="G53" s="202">
        <f>ROUND(Töötajad!G5,2)</f>
        <v>0</v>
      </c>
      <c r="H53" s="203"/>
    </row>
    <row r="54" spans="1:8" x14ac:dyDescent="0.2">
      <c r="A54" s="84"/>
      <c r="B54" s="85"/>
      <c r="C54" s="85"/>
      <c r="D54" s="85"/>
      <c r="E54" s="85"/>
      <c r="F54" s="85"/>
      <c r="G54" s="85"/>
      <c r="H54" s="86"/>
    </row>
    <row r="57" spans="1:8" x14ac:dyDescent="0.2">
      <c r="B57" s="73"/>
      <c r="C57" s="73"/>
      <c r="D57" s="73"/>
      <c r="E57" s="73"/>
      <c r="F57" s="73"/>
      <c r="G57" s="73"/>
      <c r="H57" s="87"/>
    </row>
    <row r="58" spans="1:8" x14ac:dyDescent="0.2">
      <c r="B58" s="73"/>
      <c r="C58" s="73"/>
      <c r="D58" s="73"/>
      <c r="E58" s="73"/>
      <c r="F58" s="73"/>
      <c r="G58" s="73"/>
      <c r="H58" s="87"/>
    </row>
    <row r="59" spans="1:8" x14ac:dyDescent="0.2">
      <c r="B59" s="73"/>
      <c r="C59" s="73"/>
      <c r="D59" s="73"/>
      <c r="E59" s="73"/>
      <c r="F59" s="73"/>
      <c r="G59" s="73"/>
      <c r="H59" s="87"/>
    </row>
    <row r="60" spans="1:8" x14ac:dyDescent="0.2">
      <c r="B60" s="73"/>
      <c r="C60" s="73"/>
      <c r="D60" s="73"/>
      <c r="E60" s="73"/>
      <c r="F60" s="73"/>
      <c r="G60" s="73"/>
      <c r="H60" s="87"/>
    </row>
  </sheetData>
  <sheetProtection algorithmName="SHA-512" hashValue="8ZAU3xE6C6gv8hnt9DqqFJwvBrWREo8wpU6pW4M/8BcioK1tPVoMMB+low41bobPODfJ25//eWhP35vratTIVg==" saltValue="4js7k2l0/c63+Abgfq7UAA==" spinCount="100000" sheet="1"/>
  <mergeCells count="1">
    <mergeCell ref="L1:N1"/>
  </mergeCells>
  <conditionalFormatting sqref="B50:H50 B53:H53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7" xr:uid="{00070023-0026-43E3-A8E5-00C100500048}">
      <formula1>$K$5:$K$8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4700FB-004D-4237-9BF0-00C900EA00A8}">
      <formula1>$K$5:$K$8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L64"/>
  <sheetViews>
    <sheetView showGridLines="0" workbookViewId="0">
      <pane ySplit="2" topLeftCell="A3" activePane="bottomLeft" state="frozen"/>
      <selection activeCell="K32" sqref="K32"/>
      <selection pane="bottomLeft" activeCell="L57" sqref="L57"/>
    </sheetView>
  </sheetViews>
  <sheetFormatPr defaultColWidth="9.140625" defaultRowHeight="12.75" outlineLevelRow="1" x14ac:dyDescent="0.2"/>
  <cols>
    <col min="1" max="1" width="56.7109375" style="96" customWidth="1"/>
    <col min="2" max="2" width="12.7109375" style="104" customWidth="1"/>
    <col min="3" max="3" width="9.140625" style="96"/>
    <col min="4" max="6" width="0" style="96" hidden="1" customWidth="1"/>
    <col min="7" max="7" width="9.140625" style="96"/>
    <col min="8" max="8" width="0" style="96" hidden="1" customWidth="1"/>
    <col min="9" max="16384" width="9.140625" style="96"/>
  </cols>
  <sheetData>
    <row r="1" spans="1:12" ht="40.9" customHeight="1" x14ac:dyDescent="0.2">
      <c r="A1" s="105" t="s">
        <v>95</v>
      </c>
      <c r="B1" s="106" t="s">
        <v>96</v>
      </c>
      <c r="J1" s="161"/>
      <c r="K1" s="161"/>
      <c r="L1" s="161"/>
    </row>
    <row r="2" spans="1:12" ht="18" customHeight="1" x14ac:dyDescent="0.2">
      <c r="A2" s="105"/>
      <c r="B2" s="107">
        <v>46022</v>
      </c>
      <c r="J2" s="161"/>
      <c r="K2" s="161"/>
      <c r="L2" s="161"/>
    </row>
    <row r="3" spans="1:12" s="87" customFormat="1" x14ac:dyDescent="0.2">
      <c r="A3" s="108" t="s">
        <v>97</v>
      </c>
      <c r="B3" s="97"/>
    </row>
    <row r="4" spans="1:12" s="87" customFormat="1" x14ac:dyDescent="0.2">
      <c r="A4" s="108"/>
      <c r="B4" s="97"/>
    </row>
    <row r="5" spans="1:12" s="87" customFormat="1" x14ac:dyDescent="0.2">
      <c r="A5" s="108" t="s">
        <v>98</v>
      </c>
      <c r="B5" s="97"/>
    </row>
    <row r="6" spans="1:12" x14ac:dyDescent="0.2">
      <c r="A6" s="117" t="s">
        <v>99</v>
      </c>
      <c r="B6" s="15"/>
      <c r="L6" s="98"/>
    </row>
    <row r="7" spans="1:12" x14ac:dyDescent="0.2">
      <c r="A7" s="109" t="s">
        <v>100</v>
      </c>
      <c r="B7" s="91">
        <f>SUM(B8:B12)</f>
        <v>0</v>
      </c>
      <c r="L7" s="98"/>
    </row>
    <row r="8" spans="1:12" outlineLevel="1" x14ac:dyDescent="0.2">
      <c r="A8" s="118" t="s">
        <v>101</v>
      </c>
      <c r="B8" s="15"/>
    </row>
    <row r="9" spans="1:12" outlineLevel="1" x14ac:dyDescent="0.2">
      <c r="A9" s="118" t="s">
        <v>102</v>
      </c>
      <c r="B9" s="15"/>
    </row>
    <row r="10" spans="1:12" outlineLevel="1" x14ac:dyDescent="0.2">
      <c r="A10" s="35" t="s">
        <v>18</v>
      </c>
      <c r="B10" s="15"/>
    </row>
    <row r="11" spans="1:12" outlineLevel="1" x14ac:dyDescent="0.2">
      <c r="A11" s="124" t="s">
        <v>18</v>
      </c>
      <c r="B11" s="15"/>
    </row>
    <row r="12" spans="1:12" outlineLevel="1" x14ac:dyDescent="0.2">
      <c r="A12" s="36" t="s">
        <v>18</v>
      </c>
      <c r="B12" s="15"/>
    </row>
    <row r="13" spans="1:12" x14ac:dyDescent="0.2">
      <c r="A13" s="109" t="s">
        <v>103</v>
      </c>
      <c r="B13" s="91">
        <f>SUM(B14:B20)</f>
        <v>0</v>
      </c>
    </row>
    <row r="14" spans="1:12" outlineLevel="1" x14ac:dyDescent="0.2">
      <c r="A14" s="118" t="s">
        <v>104</v>
      </c>
      <c r="B14" s="15"/>
    </row>
    <row r="15" spans="1:12" outlineLevel="1" x14ac:dyDescent="0.2">
      <c r="A15" s="118" t="s">
        <v>105</v>
      </c>
      <c r="B15" s="15"/>
    </row>
    <row r="16" spans="1:12" outlineLevel="1" x14ac:dyDescent="0.2">
      <c r="A16" s="118" t="s">
        <v>106</v>
      </c>
      <c r="B16" s="15"/>
    </row>
    <row r="17" spans="1:2" outlineLevel="1" x14ac:dyDescent="0.2">
      <c r="A17" s="119" t="s">
        <v>107</v>
      </c>
      <c r="B17" s="15"/>
    </row>
    <row r="18" spans="1:2" outlineLevel="1" x14ac:dyDescent="0.2">
      <c r="A18" s="35" t="s">
        <v>18</v>
      </c>
      <c r="B18" s="15"/>
    </row>
    <row r="19" spans="1:2" outlineLevel="1" x14ac:dyDescent="0.2">
      <c r="A19" s="35" t="s">
        <v>18</v>
      </c>
      <c r="B19" s="15"/>
    </row>
    <row r="20" spans="1:2" outlineLevel="1" x14ac:dyDescent="0.2">
      <c r="A20" s="124" t="s">
        <v>18</v>
      </c>
      <c r="B20" s="15"/>
    </row>
    <row r="21" spans="1:2" x14ac:dyDescent="0.2">
      <c r="A21" s="110" t="s">
        <v>108</v>
      </c>
      <c r="B21" s="111">
        <f>B6+B7+B13</f>
        <v>0</v>
      </c>
    </row>
    <row r="22" spans="1:2" s="87" customFormat="1" x14ac:dyDescent="0.2">
      <c r="A22" s="114"/>
      <c r="B22" s="99"/>
    </row>
    <row r="23" spans="1:2" s="87" customFormat="1" x14ac:dyDescent="0.2">
      <c r="A23" s="114" t="s">
        <v>109</v>
      </c>
      <c r="B23" s="99"/>
    </row>
    <row r="24" spans="1:2" x14ac:dyDescent="0.2">
      <c r="A24" s="117" t="s">
        <v>110</v>
      </c>
      <c r="B24" s="15"/>
    </row>
    <row r="25" spans="1:2" x14ac:dyDescent="0.2">
      <c r="A25" s="117" t="s">
        <v>111</v>
      </c>
      <c r="B25" s="15"/>
    </row>
    <row r="26" spans="1:2" x14ac:dyDescent="0.2">
      <c r="A26" s="117" t="s">
        <v>112</v>
      </c>
      <c r="B26" s="15"/>
    </row>
    <row r="27" spans="1:2" x14ac:dyDescent="0.2">
      <c r="A27" s="117" t="s">
        <v>113</v>
      </c>
      <c r="B27" s="15"/>
    </row>
    <row r="28" spans="1:2" x14ac:dyDescent="0.2">
      <c r="A28" s="109" t="s">
        <v>114</v>
      </c>
      <c r="B28" s="91">
        <f>SUM(B29:B33)</f>
        <v>0</v>
      </c>
    </row>
    <row r="29" spans="1:2" outlineLevel="1" x14ac:dyDescent="0.2">
      <c r="A29" s="120" t="s">
        <v>115</v>
      </c>
      <c r="B29" s="15"/>
    </row>
    <row r="30" spans="1:2" outlineLevel="1" x14ac:dyDescent="0.2">
      <c r="A30" s="118" t="s">
        <v>116</v>
      </c>
      <c r="B30" s="15"/>
    </row>
    <row r="31" spans="1:2" outlineLevel="1" x14ac:dyDescent="0.2">
      <c r="A31" s="118" t="s">
        <v>117</v>
      </c>
      <c r="B31" s="15"/>
    </row>
    <row r="32" spans="1:2" outlineLevel="1" x14ac:dyDescent="0.2">
      <c r="A32" s="118" t="s">
        <v>118</v>
      </c>
      <c r="B32" s="15"/>
    </row>
    <row r="33" spans="1:7" outlineLevel="1" x14ac:dyDescent="0.2">
      <c r="A33" s="118" t="s">
        <v>119</v>
      </c>
      <c r="B33" s="15"/>
    </row>
    <row r="34" spans="1:7" x14ac:dyDescent="0.2">
      <c r="A34" s="109" t="s">
        <v>120</v>
      </c>
      <c r="B34" s="91">
        <f>SUM(B35:B36)</f>
        <v>0</v>
      </c>
    </row>
    <row r="35" spans="1:7" outlineLevel="1" x14ac:dyDescent="0.2">
      <c r="A35" s="118" t="s">
        <v>120</v>
      </c>
      <c r="B35" s="15"/>
    </row>
    <row r="36" spans="1:7" outlineLevel="1" x14ac:dyDescent="0.2">
      <c r="A36" s="118" t="s">
        <v>121</v>
      </c>
      <c r="B36" s="15"/>
    </row>
    <row r="37" spans="1:7" x14ac:dyDescent="0.2">
      <c r="A37" s="110" t="s">
        <v>122</v>
      </c>
      <c r="B37" s="94">
        <f>B24+B25+B26+B27+B28+B34</f>
        <v>0</v>
      </c>
    </row>
    <row r="38" spans="1:7" x14ac:dyDescent="0.2">
      <c r="A38" s="100"/>
      <c r="B38" s="19"/>
    </row>
    <row r="39" spans="1:7" x14ac:dyDescent="0.2">
      <c r="A39" s="112" t="s">
        <v>123</v>
      </c>
      <c r="B39" s="113">
        <f>B21+B37</f>
        <v>0</v>
      </c>
    </row>
    <row r="40" spans="1:7" s="87" customFormat="1" x14ac:dyDescent="0.2">
      <c r="A40" s="121"/>
      <c r="B40" s="101"/>
      <c r="G40" s="96"/>
    </row>
    <row r="41" spans="1:7" s="87" customFormat="1" ht="13.5" customHeight="1" x14ac:dyDescent="0.2">
      <c r="A41" s="122"/>
      <c r="B41" s="102"/>
      <c r="G41" s="96"/>
    </row>
    <row r="42" spans="1:7" s="87" customFormat="1" x14ac:dyDescent="0.2">
      <c r="A42" s="114" t="s">
        <v>124</v>
      </c>
      <c r="B42" s="101"/>
      <c r="D42" s="87">
        <v>565</v>
      </c>
      <c r="G42" s="96"/>
    </row>
    <row r="43" spans="1:7" s="87" customFormat="1" x14ac:dyDescent="0.2">
      <c r="A43" s="114"/>
      <c r="B43" s="101"/>
      <c r="G43" s="96"/>
    </row>
    <row r="44" spans="1:7" s="87" customFormat="1" x14ac:dyDescent="0.2">
      <c r="A44" s="114" t="s">
        <v>125</v>
      </c>
      <c r="B44" s="103"/>
      <c r="G44" s="96"/>
    </row>
    <row r="45" spans="1:7" x14ac:dyDescent="0.2">
      <c r="A45" s="109" t="s">
        <v>126</v>
      </c>
      <c r="B45" s="91">
        <f>B46+B47+B48</f>
        <v>0</v>
      </c>
    </row>
    <row r="46" spans="1:7" outlineLevel="1" x14ac:dyDescent="0.2">
      <c r="A46" s="117" t="s">
        <v>127</v>
      </c>
      <c r="B46" s="37"/>
    </row>
    <row r="47" spans="1:7" outlineLevel="1" x14ac:dyDescent="0.2">
      <c r="A47" s="117" t="s">
        <v>128</v>
      </c>
      <c r="B47" s="15"/>
    </row>
    <row r="48" spans="1:7" outlineLevel="1" x14ac:dyDescent="0.2">
      <c r="A48" s="117" t="s">
        <v>129</v>
      </c>
      <c r="B48" s="95"/>
    </row>
    <row r="49" spans="1:2" x14ac:dyDescent="0.2">
      <c r="A49" s="109" t="s">
        <v>130</v>
      </c>
      <c r="B49" s="115">
        <f>SUM(B50:B51)</f>
        <v>0</v>
      </c>
    </row>
    <row r="50" spans="1:2" outlineLevel="1" x14ac:dyDescent="0.2">
      <c r="A50" s="118" t="s">
        <v>131</v>
      </c>
      <c r="B50" s="29"/>
    </row>
    <row r="51" spans="1:2" outlineLevel="1" x14ac:dyDescent="0.2">
      <c r="A51" s="117" t="s">
        <v>129</v>
      </c>
      <c r="B51" s="38"/>
    </row>
    <row r="52" spans="1:2" x14ac:dyDescent="0.2">
      <c r="A52" s="110" t="s">
        <v>132</v>
      </c>
      <c r="B52" s="93">
        <f>B45+B49</f>
        <v>0</v>
      </c>
    </row>
    <row r="53" spans="1:2" s="87" customFormat="1" x14ac:dyDescent="0.2">
      <c r="A53" s="114"/>
      <c r="B53" s="19"/>
    </row>
    <row r="54" spans="1:2" s="87" customFormat="1" x14ac:dyDescent="0.2">
      <c r="A54" s="114" t="s">
        <v>133</v>
      </c>
      <c r="B54" s="103"/>
    </row>
    <row r="55" spans="1:2" outlineLevel="1" x14ac:dyDescent="0.2">
      <c r="A55" s="118" t="s">
        <v>134</v>
      </c>
      <c r="B55" s="15"/>
    </row>
    <row r="56" spans="1:2" outlineLevel="1" x14ac:dyDescent="0.2">
      <c r="A56" s="118" t="s">
        <v>135</v>
      </c>
      <c r="B56" s="15"/>
    </row>
    <row r="57" spans="1:2" outlineLevel="1" x14ac:dyDescent="0.2">
      <c r="A57" s="118" t="s">
        <v>136</v>
      </c>
      <c r="B57" s="15"/>
    </row>
    <row r="58" spans="1:2" outlineLevel="1" x14ac:dyDescent="0.2">
      <c r="A58" s="118" t="s">
        <v>137</v>
      </c>
      <c r="B58" s="15"/>
    </row>
    <row r="59" spans="1:2" outlineLevel="1" x14ac:dyDescent="0.2">
      <c r="A59" s="118" t="s">
        <v>138</v>
      </c>
      <c r="B59" s="15"/>
    </row>
    <row r="60" spans="1:2" outlineLevel="1" x14ac:dyDescent="0.2">
      <c r="A60" s="118" t="s">
        <v>139</v>
      </c>
      <c r="B60" s="15"/>
    </row>
    <row r="61" spans="1:2" outlineLevel="1" x14ac:dyDescent="0.2">
      <c r="A61" s="118" t="s">
        <v>140</v>
      </c>
      <c r="B61" s="123">
        <f>Kasumiaruanne!B50</f>
        <v>0</v>
      </c>
    </row>
    <row r="62" spans="1:2" x14ac:dyDescent="0.2">
      <c r="A62" s="110" t="s">
        <v>141</v>
      </c>
      <c r="B62" s="94">
        <f>SUM(B55:B61)</f>
        <v>0</v>
      </c>
    </row>
    <row r="63" spans="1:2" x14ac:dyDescent="0.2">
      <c r="A63" s="170"/>
      <c r="B63" s="171"/>
    </row>
    <row r="64" spans="1:2" x14ac:dyDescent="0.2">
      <c r="A64" s="110" t="s">
        <v>142</v>
      </c>
      <c r="B64" s="116">
        <f>B52+B62</f>
        <v>0</v>
      </c>
    </row>
  </sheetData>
  <sheetProtection algorithmName="SHA-512" hashValue="KwMHAyV65W/X8wgSAM3w3fBwT0AnSAOR3XYZNqd7nc5QxoUdO2AVCY+K6vh6A7EwGgQ6dkU75wTL9ca8xhTaqQ==" saltValue="hAoEyAfXC3crfTegrTpLcg==" spinCount="100000" sheet="1"/>
  <mergeCells count="2">
    <mergeCell ref="A63:B63"/>
    <mergeCell ref="J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2:K17"/>
  <sheetViews>
    <sheetView showGridLines="0" workbookViewId="0">
      <selection activeCell="H23" sqref="H23"/>
    </sheetView>
  </sheetViews>
  <sheetFormatPr defaultColWidth="8.85546875" defaultRowHeight="12.75" x14ac:dyDescent="0.2"/>
  <cols>
    <col min="1" max="1" width="24.7109375" style="60" customWidth="1"/>
    <col min="2" max="7" width="12.7109375" style="60" customWidth="1"/>
    <col min="8" max="16384" width="8.85546875" style="60"/>
  </cols>
  <sheetData>
    <row r="2" spans="1:11" ht="15" customHeight="1" x14ac:dyDescent="0.2"/>
    <row r="3" spans="1:11" ht="15" customHeight="1" x14ac:dyDescent="0.2"/>
    <row r="4" spans="1:11" ht="60" customHeight="1" x14ac:dyDescent="0.25">
      <c r="A4" s="172" t="s">
        <v>143</v>
      </c>
      <c r="B4" s="90" t="s">
        <v>203</v>
      </c>
      <c r="C4" s="90" t="s">
        <v>198</v>
      </c>
      <c r="D4" s="90" t="s">
        <v>199</v>
      </c>
      <c r="E4" s="90" t="s">
        <v>200</v>
      </c>
      <c r="F4" s="90" t="s">
        <v>201</v>
      </c>
      <c r="G4" s="90" t="s">
        <v>202</v>
      </c>
      <c r="H4" s="125"/>
      <c r="I4" s="161"/>
      <c r="J4" s="161"/>
      <c r="K4" s="161"/>
    </row>
    <row r="5" spans="1:11" s="127" customFormat="1" ht="15" x14ac:dyDescent="0.2">
      <c r="A5" s="173"/>
      <c r="B5" s="39"/>
      <c r="C5" s="39"/>
      <c r="D5" s="39"/>
      <c r="E5" s="39"/>
      <c r="F5" s="39"/>
      <c r="G5" s="39"/>
      <c r="H5" s="126"/>
      <c r="I5" s="161"/>
      <c r="J5" s="161"/>
      <c r="K5" s="161"/>
    </row>
    <row r="6" spans="1:11" s="127" customFormat="1" ht="15" x14ac:dyDescent="0.2">
      <c r="A6" s="128"/>
      <c r="B6" s="129"/>
      <c r="C6" s="129"/>
      <c r="D6" s="129"/>
      <c r="E6" s="129"/>
      <c r="F6" s="129"/>
      <c r="G6" s="129"/>
      <c r="H6" s="126"/>
    </row>
    <row r="7" spans="1:11" s="127" customFormat="1" ht="15" x14ac:dyDescent="0.2">
      <c r="A7" s="130"/>
      <c r="B7" s="131"/>
      <c r="C7" s="131"/>
      <c r="D7" s="131"/>
      <c r="E7" s="131"/>
      <c r="F7" s="131"/>
      <c r="G7" s="131"/>
      <c r="H7" s="126"/>
    </row>
    <row r="8" spans="1:11" s="127" customFormat="1" ht="15" x14ac:dyDescent="0.2">
      <c r="A8" s="130"/>
      <c r="B8" s="131"/>
      <c r="C8" s="131"/>
      <c r="D8" s="131"/>
      <c r="E8" s="131"/>
      <c r="F8" s="131"/>
      <c r="G8" s="131"/>
      <c r="H8" s="126"/>
    </row>
    <row r="9" spans="1:11" s="127" customFormat="1" ht="15" x14ac:dyDescent="0.2">
      <c r="A9" s="130"/>
      <c r="B9" s="131"/>
      <c r="C9" s="131"/>
      <c r="D9" s="131"/>
      <c r="E9" s="131"/>
      <c r="F9" s="131"/>
      <c r="G9" s="131"/>
      <c r="H9" s="126"/>
    </row>
    <row r="10" spans="1:11" s="127" customFormat="1" ht="15" x14ac:dyDescent="0.2">
      <c r="A10" s="130"/>
      <c r="B10" s="131"/>
      <c r="C10" s="131"/>
      <c r="D10" s="131"/>
      <c r="E10" s="131"/>
      <c r="F10" s="131"/>
      <c r="G10" s="131"/>
      <c r="H10" s="126"/>
    </row>
    <row r="11" spans="1:11" s="127" customFormat="1" ht="60" x14ac:dyDescent="0.2">
      <c r="A11" s="133" t="s">
        <v>144</v>
      </c>
      <c r="B11" s="134" t="s">
        <v>203</v>
      </c>
      <c r="C11" s="134" t="s">
        <v>198</v>
      </c>
      <c r="D11" s="134" t="s">
        <v>199</v>
      </c>
      <c r="E11" s="134" t="s">
        <v>200</v>
      </c>
      <c r="F11" s="134" t="s">
        <v>201</v>
      </c>
      <c r="G11" s="134" t="s">
        <v>202</v>
      </c>
      <c r="H11" s="126"/>
    </row>
    <row r="12" spans="1:11" ht="15" customHeight="1" x14ac:dyDescent="0.2">
      <c r="A12" s="40" t="s">
        <v>145</v>
      </c>
      <c r="B12" s="41"/>
      <c r="C12" s="41"/>
      <c r="D12" s="41"/>
      <c r="E12" s="41"/>
      <c r="F12" s="41"/>
      <c r="G12" s="41"/>
    </row>
    <row r="13" spans="1:11" ht="15" customHeight="1" x14ac:dyDescent="0.2">
      <c r="A13" s="40" t="s">
        <v>146</v>
      </c>
      <c r="B13" s="41"/>
      <c r="C13" s="41"/>
      <c r="D13" s="41"/>
      <c r="E13" s="41"/>
      <c r="F13" s="41"/>
      <c r="G13" s="41"/>
    </row>
    <row r="14" spans="1:11" ht="15" customHeight="1" x14ac:dyDescent="0.2">
      <c r="A14" s="40" t="s">
        <v>30</v>
      </c>
      <c r="B14" s="41"/>
      <c r="C14" s="41"/>
      <c r="D14" s="41"/>
      <c r="E14" s="41"/>
      <c r="F14" s="41"/>
      <c r="G14" s="41"/>
    </row>
    <row r="15" spans="1:11" ht="15" customHeight="1" x14ac:dyDescent="0.2">
      <c r="A15" s="42" t="s">
        <v>30</v>
      </c>
      <c r="B15" s="42"/>
      <c r="C15" s="42"/>
      <c r="D15" s="42"/>
      <c r="E15" s="42"/>
      <c r="F15" s="42"/>
      <c r="G15" s="42"/>
    </row>
    <row r="16" spans="1:11" ht="15" customHeight="1" x14ac:dyDescent="0.2">
      <c r="A16" s="42" t="s">
        <v>30</v>
      </c>
      <c r="B16" s="42"/>
      <c r="C16" s="42"/>
      <c r="D16" s="42"/>
      <c r="E16" s="42"/>
      <c r="F16" s="42"/>
      <c r="G16" s="42"/>
    </row>
    <row r="17" spans="1:1" ht="15" customHeight="1" x14ac:dyDescent="0.2">
      <c r="A17" s="132"/>
    </row>
  </sheetData>
  <sheetProtection algorithmName="SHA-512" hashValue="EU2GGPMZ/ZX0rYWYZXipDqmA74tOly667PY96mZDvUVRbbWGfD3D0l5HrovPdBadLVUIcwwWOh4wj64thNRFmQ==" saltValue="fag9bVASSJNuLiyZHMR51Q==" spinCount="100000" sheet="1"/>
  <mergeCells count="2">
    <mergeCell ref="A4:A5"/>
    <mergeCell ref="I4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showGridLines="0" tabSelected="1" workbookViewId="0">
      <pane ySplit="2" topLeftCell="A3" activePane="bottomLeft" state="frozen"/>
      <selection activeCell="G37" sqref="G37"/>
      <selection pane="bottomLeft" activeCell="O24" sqref="O24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5" customWidth="1"/>
    <col min="5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4" ht="36.75" customHeight="1" x14ac:dyDescent="0.25">
      <c r="A1" s="175" t="s">
        <v>147</v>
      </c>
      <c r="B1" s="175"/>
      <c r="C1" s="175"/>
      <c r="D1" s="175"/>
      <c r="E1" s="175"/>
      <c r="F1" s="175"/>
      <c r="G1" s="175"/>
      <c r="H1" s="175"/>
      <c r="I1" s="135"/>
      <c r="L1" s="174"/>
      <c r="M1" s="174"/>
      <c r="N1" s="174"/>
    </row>
    <row r="2" spans="1:14" s="136" customFormat="1" ht="45" customHeight="1" x14ac:dyDescent="0.2">
      <c r="A2" s="176" t="s">
        <v>148</v>
      </c>
      <c r="B2" s="177"/>
      <c r="C2" s="178"/>
      <c r="D2" s="90" t="s">
        <v>204</v>
      </c>
      <c r="E2" s="90" t="s">
        <v>205</v>
      </c>
      <c r="F2" s="90" t="s">
        <v>206</v>
      </c>
      <c r="G2" s="90" t="s">
        <v>207</v>
      </c>
      <c r="H2" s="90" t="s">
        <v>208</v>
      </c>
      <c r="I2" s="90" t="s">
        <v>209</v>
      </c>
      <c r="L2" s="174"/>
      <c r="M2" s="174"/>
      <c r="N2" s="174"/>
    </row>
    <row r="3" spans="1:14" ht="15" customHeight="1" x14ac:dyDescent="0.2">
      <c r="A3" s="176" t="s">
        <v>53</v>
      </c>
      <c r="B3" s="177"/>
      <c r="C3" s="178"/>
      <c r="D3" s="137">
        <f>Kasumiaruanne!B4</f>
        <v>0</v>
      </c>
      <c r="E3" s="137">
        <f>Kasumiaruanne!C4</f>
        <v>0</v>
      </c>
      <c r="F3" s="137">
        <f>Kasumiaruanne!D4</f>
        <v>0</v>
      </c>
      <c r="G3" s="137">
        <f>Kasumiaruanne!E4</f>
        <v>0</v>
      </c>
      <c r="H3" s="137">
        <f>Kasumiaruanne!F4</f>
        <v>0</v>
      </c>
      <c r="I3" s="137">
        <f>Kasumiaruanne!G4</f>
        <v>0</v>
      </c>
      <c r="L3" s="92"/>
      <c r="M3" s="92"/>
      <c r="N3" s="92"/>
    </row>
    <row r="4" spans="1:14" ht="15" customHeight="1" x14ac:dyDescent="0.2">
      <c r="A4" s="176" t="s">
        <v>149</v>
      </c>
      <c r="B4" s="177"/>
      <c r="C4" s="178"/>
      <c r="D4" s="138" t="e">
        <f>(D3-#REF!)/#REF!</f>
        <v>#REF!</v>
      </c>
      <c r="E4" s="138" t="e">
        <f t="shared" ref="E4:I4" si="0">(E3-D3)/D3</f>
        <v>#DIV/0!</v>
      </c>
      <c r="F4" s="138" t="e">
        <f t="shared" si="0"/>
        <v>#DIV/0!</v>
      </c>
      <c r="G4" s="138" t="e">
        <f t="shared" si="0"/>
        <v>#DIV/0!</v>
      </c>
      <c r="H4" s="138" t="e">
        <f t="shared" si="0"/>
        <v>#DIV/0!</v>
      </c>
      <c r="I4" s="138" t="e">
        <f t="shared" si="0"/>
        <v>#DIV/0!</v>
      </c>
    </row>
    <row r="5" spans="1:14" ht="1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</row>
    <row r="6" spans="1:14" ht="15" customHeight="1" x14ac:dyDescent="0.2">
      <c r="A6" s="176" t="s">
        <v>150</v>
      </c>
      <c r="B6" s="177"/>
      <c r="C6" s="178"/>
      <c r="D6" s="137">
        <f>Kasumiaruanne!B26</f>
        <v>0</v>
      </c>
      <c r="E6" s="137">
        <f>Kasumiaruanne!C26</f>
        <v>0</v>
      </c>
      <c r="F6" s="137">
        <f>Kasumiaruanne!D26</f>
        <v>0</v>
      </c>
      <c r="G6" s="137">
        <f>Kasumiaruanne!E26</f>
        <v>0</v>
      </c>
      <c r="H6" s="137">
        <f>Kasumiaruanne!F26</f>
        <v>0</v>
      </c>
      <c r="I6" s="137">
        <f>Kasumiaruanne!G26</f>
        <v>0</v>
      </c>
    </row>
    <row r="7" spans="1:14" ht="15" customHeight="1" x14ac:dyDescent="0.2">
      <c r="A7" s="176" t="s">
        <v>151</v>
      </c>
      <c r="B7" s="177"/>
      <c r="C7" s="178"/>
      <c r="D7" s="137">
        <f>Kasumiaruanne!B33</f>
        <v>0</v>
      </c>
      <c r="E7" s="137">
        <f>Kasumiaruanne!C33</f>
        <v>0</v>
      </c>
      <c r="F7" s="137">
        <f>Kasumiaruanne!D33</f>
        <v>0</v>
      </c>
      <c r="G7" s="137">
        <f>Kasumiaruanne!E33</f>
        <v>0</v>
      </c>
      <c r="H7" s="137">
        <f>Kasumiaruanne!F33</f>
        <v>0</v>
      </c>
      <c r="I7" s="137">
        <f>Kasumiaruanne!G33</f>
        <v>0</v>
      </c>
    </row>
    <row r="8" spans="1:14" ht="15" customHeight="1" x14ac:dyDescent="0.2">
      <c r="A8" s="176" t="s">
        <v>152</v>
      </c>
      <c r="B8" s="177"/>
      <c r="C8" s="178"/>
      <c r="D8" s="137">
        <f>Kasumiaruanne!B42</f>
        <v>0</v>
      </c>
      <c r="E8" s="140">
        <f>Kasumiaruanne!C42</f>
        <v>0</v>
      </c>
      <c r="F8" s="140">
        <f>Kasumiaruanne!D42</f>
        <v>0</v>
      </c>
      <c r="G8" s="140">
        <f>Kasumiaruanne!E42</f>
        <v>0</v>
      </c>
      <c r="H8" s="140">
        <f>Kasumiaruanne!F42</f>
        <v>0</v>
      </c>
      <c r="I8" s="140">
        <f>Kasumiaruanne!G42</f>
        <v>0</v>
      </c>
    </row>
    <row r="9" spans="1:14" ht="15" customHeight="1" x14ac:dyDescent="0.2">
      <c r="A9" s="176" t="s">
        <v>153</v>
      </c>
      <c r="B9" s="177"/>
      <c r="C9" s="178"/>
      <c r="D9" s="137">
        <f>Kasumiaruanne!B50</f>
        <v>0</v>
      </c>
      <c r="E9" s="137">
        <f>Kasumiaruanne!C50</f>
        <v>0</v>
      </c>
      <c r="F9" s="137">
        <f>Kasumiaruanne!D50</f>
        <v>0</v>
      </c>
      <c r="G9" s="137">
        <f>Kasumiaruanne!E50</f>
        <v>0</v>
      </c>
      <c r="H9" s="137">
        <f>Kasumiaruanne!F50</f>
        <v>0</v>
      </c>
      <c r="I9" s="137">
        <f>Kasumiaruanne!G50</f>
        <v>0</v>
      </c>
    </row>
    <row r="10" spans="1:14" ht="15" customHeight="1" x14ac:dyDescent="0.2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14" ht="15" customHeight="1" x14ac:dyDescent="0.2">
      <c r="A11" s="176" t="s">
        <v>154</v>
      </c>
      <c r="B11" s="177"/>
      <c r="C11" s="178"/>
      <c r="D11" s="137">
        <f>Kasumiaruanne!B28</f>
        <v>0</v>
      </c>
      <c r="E11" s="137">
        <f>Kasumiaruanne!C28</f>
        <v>0</v>
      </c>
      <c r="F11" s="137">
        <f>Kasumiaruanne!D28</f>
        <v>0</v>
      </c>
      <c r="G11" s="137">
        <f>Kasumiaruanne!E28</f>
        <v>0</v>
      </c>
      <c r="H11" s="137">
        <f>Kasumiaruanne!F28</f>
        <v>0</v>
      </c>
      <c r="I11" s="137">
        <f>Kasumiaruanne!G28</f>
        <v>0</v>
      </c>
    </row>
    <row r="12" spans="1:14" ht="15" customHeight="1" x14ac:dyDescent="0.2">
      <c r="A12" s="176" t="s">
        <v>155</v>
      </c>
      <c r="B12" s="177"/>
      <c r="C12" s="178"/>
      <c r="D12" s="137">
        <f>Kasumiaruanne!B53</f>
        <v>0</v>
      </c>
      <c r="E12" s="137">
        <f>Kasumiaruanne!C53</f>
        <v>0</v>
      </c>
      <c r="F12" s="137">
        <f>Kasumiaruanne!D53</f>
        <v>0</v>
      </c>
      <c r="G12" s="137">
        <f>Kasumiaruanne!E53</f>
        <v>0</v>
      </c>
      <c r="H12" s="137">
        <f>Kasumiaruanne!F53</f>
        <v>0</v>
      </c>
      <c r="I12" s="137">
        <f>Kasumiaruanne!G53</f>
        <v>0</v>
      </c>
    </row>
    <row r="13" spans="1:14" ht="15" customHeight="1" x14ac:dyDescent="0.2">
      <c r="A13" s="176" t="s">
        <v>156</v>
      </c>
      <c r="B13" s="177"/>
      <c r="C13" s="178"/>
      <c r="D13" s="137" t="e">
        <f>Kasumiaruanne!B29/D12</f>
        <v>#DIV/0!</v>
      </c>
      <c r="E13" s="137" t="e">
        <f>Kasumiaruanne!C29/E12</f>
        <v>#DIV/0!</v>
      </c>
      <c r="F13" s="137" t="e">
        <f>Kasumiaruanne!D29/F12</f>
        <v>#DIV/0!</v>
      </c>
      <c r="G13" s="137" t="e">
        <f>Kasumiaruanne!E29/G12</f>
        <v>#DIV/0!</v>
      </c>
      <c r="H13" s="137" t="e">
        <f>Kasumiaruanne!F29/H12</f>
        <v>#DIV/0!</v>
      </c>
      <c r="I13" s="137" t="e">
        <f>Kasumiaruanne!G29/I12</f>
        <v>#DIV/0!</v>
      </c>
    </row>
    <row r="14" spans="1:14" ht="15" customHeight="1" x14ac:dyDescent="0.2">
      <c r="A14" s="176" t="s">
        <v>157</v>
      </c>
      <c r="B14" s="177"/>
      <c r="C14" s="178"/>
      <c r="D14" s="137" t="e">
        <f>Kasumiaruanne!B29/'Majandusnäitajate koondtabel'!D12/12</f>
        <v>#DIV/0!</v>
      </c>
      <c r="E14" s="137" t="e">
        <f>Kasumiaruanne!C29/'Majandusnäitajate koondtabel'!E12/12</f>
        <v>#DIV/0!</v>
      </c>
      <c r="F14" s="137" t="e">
        <f>Kasumiaruanne!D29/'Majandusnäitajate koondtabel'!F12/12</f>
        <v>#DIV/0!</v>
      </c>
      <c r="G14" s="137" t="e">
        <f>Kasumiaruanne!E29/'Majandusnäitajate koondtabel'!G12/12</f>
        <v>#DIV/0!</v>
      </c>
      <c r="H14" s="137" t="e">
        <f>Kasumiaruanne!F29/'Majandusnäitajate koondtabel'!H12/12</f>
        <v>#DIV/0!</v>
      </c>
      <c r="I14" s="137" t="e">
        <f>Kasumiaruanne!G29/'Majandusnäitajate koondtabel'!I12/12</f>
        <v>#DIV/0!</v>
      </c>
    </row>
    <row r="15" spans="1:14" ht="15" customHeight="1" x14ac:dyDescent="0.25">
      <c r="A15" s="139"/>
      <c r="B15" s="139"/>
      <c r="C15" s="139"/>
      <c r="D15" s="139"/>
      <c r="E15" s="139"/>
      <c r="F15" s="139"/>
      <c r="G15" s="139"/>
      <c r="H15" s="139"/>
      <c r="I15" s="139"/>
    </row>
    <row r="16" spans="1:14" ht="15" hidden="1" customHeight="1" x14ac:dyDescent="0.2">
      <c r="A16" s="176" t="s">
        <v>158</v>
      </c>
      <c r="B16" s="177"/>
      <c r="C16" s="178"/>
      <c r="D16" s="137" t="e">
        <f t="shared" ref="D16:I16" si="1">(D11+D7+D8)/D12</f>
        <v>#DIV/0!</v>
      </c>
      <c r="E16" s="137" t="e">
        <f t="shared" si="1"/>
        <v>#DIV/0!</v>
      </c>
      <c r="F16" s="137" t="e">
        <f t="shared" si="1"/>
        <v>#DIV/0!</v>
      </c>
      <c r="G16" s="137" t="e">
        <f t="shared" si="1"/>
        <v>#DIV/0!</v>
      </c>
      <c r="H16" s="137" t="e">
        <f t="shared" si="1"/>
        <v>#DIV/0!</v>
      </c>
      <c r="I16" s="137" t="e">
        <f t="shared" si="1"/>
        <v>#DIV/0!</v>
      </c>
    </row>
    <row r="17" spans="1:13" ht="15" hidden="1" customHeight="1" x14ac:dyDescent="0.2">
      <c r="A17" s="176" t="s">
        <v>159</v>
      </c>
      <c r="B17" s="177"/>
      <c r="C17" s="178"/>
      <c r="D17" s="138" t="e">
        <f>(D16-#REF!)/#REF!</f>
        <v>#DIV/0!</v>
      </c>
      <c r="E17" s="138" t="e">
        <f t="shared" ref="E17:I17" si="2">(E16-D16)/D16</f>
        <v>#DIV/0!</v>
      </c>
      <c r="F17" s="138" t="e">
        <f t="shared" si="2"/>
        <v>#DIV/0!</v>
      </c>
      <c r="G17" s="138" t="e">
        <f t="shared" si="2"/>
        <v>#DIV/0!</v>
      </c>
      <c r="H17" s="138" t="e">
        <f t="shared" si="2"/>
        <v>#DIV/0!</v>
      </c>
      <c r="I17" s="138" t="e">
        <f t="shared" si="2"/>
        <v>#DIV/0!</v>
      </c>
    </row>
    <row r="18" spans="1:13" ht="15" hidden="1" customHeight="1" x14ac:dyDescent="0.2">
      <c r="A18" s="141"/>
      <c r="B18" s="141"/>
      <c r="C18" s="141"/>
      <c r="D18" s="142"/>
      <c r="E18" s="142"/>
      <c r="F18" s="142"/>
      <c r="G18" s="142"/>
      <c r="H18" s="142"/>
      <c r="I18" s="142"/>
    </row>
    <row r="19" spans="1:13" ht="15" customHeight="1" x14ac:dyDescent="0.25">
      <c r="A19" s="176" t="s">
        <v>160</v>
      </c>
      <c r="B19" s="177"/>
      <c r="C19" s="178"/>
      <c r="D19" s="137">
        <f>Bilanss!B39</f>
        <v>0</v>
      </c>
      <c r="E19" s="139"/>
      <c r="F19" s="139"/>
      <c r="G19" s="139"/>
      <c r="H19" s="139"/>
      <c r="I19" s="139"/>
    </row>
    <row r="20" spans="1:13" ht="15" customHeight="1" x14ac:dyDescent="0.2">
      <c r="A20" s="141"/>
      <c r="B20" s="141"/>
      <c r="C20" s="141"/>
      <c r="D20" s="142"/>
      <c r="E20" s="142"/>
      <c r="F20" s="142"/>
      <c r="G20" s="142"/>
      <c r="H20" s="142"/>
      <c r="I20" s="142"/>
    </row>
    <row r="21" spans="1:13" ht="30" x14ac:dyDescent="0.2">
      <c r="A21" s="143" t="s">
        <v>161</v>
      </c>
      <c r="B21" s="144" t="s">
        <v>162</v>
      </c>
      <c r="C21" s="144" t="s">
        <v>163</v>
      </c>
      <c r="D21" s="145" t="s">
        <v>164</v>
      </c>
      <c r="E21" s="145" t="s">
        <v>165</v>
      </c>
      <c r="F21" s="145" t="s">
        <v>166</v>
      </c>
      <c r="G21" s="145" t="s">
        <v>167</v>
      </c>
      <c r="H21" s="145" t="s">
        <v>168</v>
      </c>
      <c r="I21" s="145" t="s">
        <v>169</v>
      </c>
    </row>
    <row r="22" spans="1:13" ht="15" customHeight="1" x14ac:dyDescent="0.2">
      <c r="A22" s="146" t="s">
        <v>170</v>
      </c>
      <c r="B22" s="147" t="s">
        <v>171</v>
      </c>
      <c r="C22" s="148" t="s">
        <v>172</v>
      </c>
      <c r="D22" s="149" t="e">
        <f>Kasumiaruanne!B50/Kasumiaruanne!B4</f>
        <v>#DIV/0!</v>
      </c>
      <c r="E22" s="149" t="e">
        <f>Kasumiaruanne!C50/Kasumiaruanne!C4</f>
        <v>#DIV/0!</v>
      </c>
      <c r="F22" s="149" t="e">
        <f>Kasumiaruanne!D50/Kasumiaruanne!D4</f>
        <v>#DIV/0!</v>
      </c>
      <c r="G22" s="149" t="e">
        <f>Kasumiaruanne!E50/Kasumiaruanne!E4</f>
        <v>#DIV/0!</v>
      </c>
      <c r="H22" s="149" t="e">
        <f>Kasumiaruanne!F50/Kasumiaruanne!F4</f>
        <v>#DIV/0!</v>
      </c>
      <c r="I22" s="149" t="e">
        <f>Kasumiaruanne!G50/Kasumiaruanne!G4</f>
        <v>#DIV/0!</v>
      </c>
    </row>
    <row r="23" spans="1:13" ht="15" customHeight="1" x14ac:dyDescent="0.25">
      <c r="A23" s="143" t="s">
        <v>173</v>
      </c>
      <c r="B23" s="147" t="s">
        <v>174</v>
      </c>
      <c r="C23" s="148" t="s">
        <v>175</v>
      </c>
      <c r="D23" s="150" t="e">
        <f>Bilanss!B21/Bilanss!B45</f>
        <v>#DIV/0!</v>
      </c>
      <c r="E23" s="151"/>
      <c r="F23" s="152"/>
      <c r="G23" s="152"/>
      <c r="H23" s="152"/>
      <c r="I23" s="153"/>
    </row>
    <row r="24" spans="1:13" ht="15" customHeight="1" x14ac:dyDescent="0.25">
      <c r="A24" s="143" t="s">
        <v>176</v>
      </c>
      <c r="B24" s="147" t="s">
        <v>177</v>
      </c>
      <c r="C24" s="148" t="s">
        <v>178</v>
      </c>
      <c r="D24" s="150" t="e">
        <f>Bilanss!B52/Bilanss!B39</f>
        <v>#DIV/0!</v>
      </c>
      <c r="E24" s="154"/>
      <c r="F24" s="155"/>
      <c r="G24" s="155"/>
      <c r="H24" s="155"/>
      <c r="I24" s="156"/>
    </row>
    <row r="25" spans="1:13" ht="15" customHeight="1" x14ac:dyDescent="0.25">
      <c r="A25" s="143" t="s">
        <v>179</v>
      </c>
      <c r="B25" s="147" t="s">
        <v>180</v>
      </c>
      <c r="C25" s="148" t="s">
        <v>181</v>
      </c>
      <c r="D25" s="150" t="e">
        <f>Bilanss!B6/Bilanss!B45</f>
        <v>#DIV/0!</v>
      </c>
      <c r="E25" s="154"/>
      <c r="F25" s="155"/>
      <c r="G25" s="155"/>
      <c r="H25" s="155"/>
      <c r="I25" s="156"/>
    </row>
    <row r="26" spans="1:13" ht="15" customHeight="1" x14ac:dyDescent="0.25">
      <c r="A26" s="143" t="s">
        <v>182</v>
      </c>
      <c r="B26" s="157" t="s">
        <v>183</v>
      </c>
      <c r="C26" s="148" t="s">
        <v>184</v>
      </c>
      <c r="D26" s="150" t="e">
        <f>(Algandmed!$E28-Algandmed!$F28)/(D8+Kasumiaruanne!B33)</f>
        <v>#DIV/0!</v>
      </c>
      <c r="E26" s="158"/>
      <c r="F26" s="159"/>
      <c r="G26" s="159"/>
      <c r="H26" s="159"/>
      <c r="I26" s="160"/>
    </row>
    <row r="27" spans="1:13" ht="15" customHeight="1" x14ac:dyDescent="0.25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13" ht="45.6" customHeight="1" x14ac:dyDescent="0.2"/>
    <row r="29" spans="1:13" ht="15" customHeight="1" x14ac:dyDescent="0.2"/>
    <row r="30" spans="1:13" ht="15" customHeight="1" x14ac:dyDescent="0.2"/>
    <row r="31" spans="1:13" ht="15" customHeight="1" x14ac:dyDescent="0.2">
      <c r="M31" t="s">
        <v>16</v>
      </c>
    </row>
    <row r="33" spans="6:13" x14ac:dyDescent="0.2">
      <c r="M33" t="s">
        <v>16</v>
      </c>
    </row>
    <row r="35" spans="6:13" x14ac:dyDescent="0.2">
      <c r="M35" t="s">
        <v>16</v>
      </c>
    </row>
    <row r="40" spans="6:13" x14ac:dyDescent="0.2">
      <c r="F40" t="s">
        <v>16</v>
      </c>
    </row>
  </sheetData>
  <sheetProtection algorithmName="SHA-512" hashValue="PAaGO+1q2+0olBBmkcKmGm/4GzZSC1D6+fKuQyUVJUdKlCc+ERCD4pt6GU9iSLP9t9ZGFkdrhRmGteLEAf8oXg==" saltValue="UqvyIQGZg+BZ9v/Az8XL/Q==" spinCount="100000" sheet="1"/>
  <mergeCells count="16">
    <mergeCell ref="A19:C19"/>
    <mergeCell ref="A12:C12"/>
    <mergeCell ref="A13:C13"/>
    <mergeCell ref="A14:C14"/>
    <mergeCell ref="A16:C16"/>
    <mergeCell ref="A17:C17"/>
    <mergeCell ref="A6:C6"/>
    <mergeCell ref="A7:C7"/>
    <mergeCell ref="A8:C8"/>
    <mergeCell ref="A9:C9"/>
    <mergeCell ref="A11:C11"/>
    <mergeCell ref="L1:N2"/>
    <mergeCell ref="A1:H1"/>
    <mergeCell ref="A2:C2"/>
    <mergeCell ref="A3:C3"/>
    <mergeCell ref="A4:C4"/>
  </mergeCells>
  <conditionalFormatting sqref="D23">
    <cfRule type="expression" dxfId="5" priority="5">
      <formula>D23&lt;1.2</formula>
    </cfRule>
  </conditionalFormatting>
  <conditionalFormatting sqref="D24">
    <cfRule type="expression" dxfId="4" priority="3">
      <formula>D24&gt;0.7</formula>
    </cfRule>
  </conditionalFormatting>
  <conditionalFormatting sqref="D25">
    <cfRule type="expression" dxfId="3" priority="4">
      <formula>D25&lt;0.2</formula>
    </cfRule>
  </conditionalFormatting>
  <conditionalFormatting sqref="D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Algandmed</vt:lpstr>
      <vt:lpstr>Teenused</vt:lpstr>
      <vt:lpstr>Kasumiaruanne</vt:lpstr>
      <vt:lpstr>Bilanss</vt:lpstr>
      <vt:lpstr>Töötajad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Teenused!Print_Area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2025-12-23T06:26:29Z</dcterms:modified>
</cp:coreProperties>
</file>