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20" activeTab="0"/>
  </bookViews>
  <sheets>
    <sheet name="Eelarve" sheetId="1" r:id="rId1"/>
    <sheet name="Kasutusjuhend" sheetId="2" r:id="rId2"/>
  </sheets>
  <definedNames>
    <definedName name="_xlfn.IFERROR" hidden="1">#NAME?</definedName>
    <definedName name="Z_217BE030_2902_4496_AA81_446E4FF64EDE_.wvu.Cols" localSheetId="0" hidden="1">'Eelarve'!#REF!</definedName>
    <definedName name="Z_217BE030_2902_4496_AA81_446E4FF64EDE_.wvu.Rows" localSheetId="0" hidden="1">'Eelarve'!#REF!</definedName>
  </definedNames>
  <calcPr fullCalcOnLoad="1"/>
</workbook>
</file>

<file path=xl/sharedStrings.xml><?xml version="1.0" encoding="utf-8"?>
<sst xmlns="http://schemas.openxmlformats.org/spreadsheetml/2006/main" count="149" uniqueCount="137">
  <si>
    <t>Maht</t>
  </si>
  <si>
    <t>Ühik</t>
  </si>
  <si>
    <t>Katastritunnus</t>
  </si>
  <si>
    <t>Ehitisregistri kood</t>
  </si>
  <si>
    <t>Ehitise nimetus:</t>
  </si>
  <si>
    <t xml:space="preserve">Pakkumuse esitamise kuupäev: </t>
  </si>
  <si>
    <t>Pakkumuse nr:</t>
  </si>
  <si>
    <t>Ettevalmistus ja lammutus</t>
  </si>
  <si>
    <t>Hoonealune süvend</t>
  </si>
  <si>
    <t>Hoonevälised ehitised</t>
  </si>
  <si>
    <t>Välisvõrgud</t>
  </si>
  <si>
    <t>Kaeved maa-alal</t>
  </si>
  <si>
    <t>Maa-ala pinnakatted</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</si>
  <si>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</si>
  <si>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</si>
  <si>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</si>
  <si>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</si>
  <si>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</si>
  <si>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</si>
  <si>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</si>
  <si>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</si>
  <si>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</si>
  <si>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</si>
  <si>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</si>
  <si>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</si>
  <si>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</si>
  <si>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</si>
  <si>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</si>
  <si>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</si>
  <si>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</si>
  <si>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</si>
  <si>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</si>
  <si>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</si>
  <si>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</si>
  <si>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</si>
  <si>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</si>
  <si>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</si>
  <si>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</si>
  <si>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</si>
  <si>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</si>
  <si>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</si>
  <si>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</si>
  <si>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</si>
  <si>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</si>
  <si>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</si>
  <si>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</si>
  <si>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</si>
  <si>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</si>
  <si>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</si>
  <si>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</si>
  <si>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Kulud + KM (EUR):</t>
  </si>
  <si>
    <t xml:space="preserve">Kulud kokku (EUR): </t>
  </si>
  <si>
    <t>Käibemaks (20%):</t>
  </si>
  <si>
    <t>Ühiku maksumus
 (EUR)</t>
  </si>
  <si>
    <t>Maksumus  
(EUR)</t>
  </si>
  <si>
    <t>Taotleja</t>
  </si>
  <si>
    <t>REA NIMETUS</t>
  </si>
  <si>
    <t>SELGITUS</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</si>
  <si>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</si>
  <si>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</si>
  <si>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</si>
  <si>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</si>
  <si>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</si>
  <si>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</si>
  <si>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12 Hoonealune süvend</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</si>
  <si>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</si>
  <si>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</si>
  <si>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</si>
  <si>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</si>
  <si>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</si>
  <si>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</si>
  <si>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</si>
  <si>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</si>
  <si>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</si>
  <si>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</si>
  <si>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</si>
  <si>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</si>
  <si>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</si>
  <si>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</si>
  <si>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</si>
  <si>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</si>
  <si>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</si>
  <si>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</si>
  <si>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</si>
  <si>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</si>
  <si>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</si>
  <si>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</si>
  <si>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</si>
  <si>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</si>
  <si>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</si>
  <si>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Tööriistad ja -vahendid</t>
  </si>
  <si>
    <t xml:space="preserve">VÄLISRAJATISED </t>
  </si>
  <si>
    <r>
      <t>ALUSED JA VUNDAMENDID</t>
    </r>
    <r>
      <rPr>
        <vertAlign val="superscript"/>
        <sz val="10"/>
        <color indexed="8"/>
        <rFont val="Arial"/>
        <family val="2"/>
      </rPr>
      <t xml:space="preserve"> </t>
    </r>
  </si>
  <si>
    <t xml:space="preserve">KANDETARINDID </t>
  </si>
  <si>
    <r>
      <t>FASSAADIELEMENDID JA KATUSED</t>
    </r>
    <r>
      <rPr>
        <vertAlign val="superscript"/>
        <sz val="10"/>
        <color indexed="8"/>
        <rFont val="Arial"/>
        <family val="2"/>
      </rPr>
      <t xml:space="preserve"> </t>
    </r>
  </si>
  <si>
    <r>
      <t>RUUMITARINDID JA PINNAKATTED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</si>
  <si>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</si>
  <si>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</si>
  <si>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</si>
  <si>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</si>
  <si>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</si>
  <si>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</si>
  <si>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</si>
  <si>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</si>
  <si>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</si>
  <si>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</si>
  <si>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</si>
  <si>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</si>
  <si>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</si>
  <si>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</si>
  <si>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</si>
  <si>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</si>
  <si>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</si>
  <si>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</si>
  <si>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</si>
  <si>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</si>
  <si>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</si>
  <si>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</si>
  <si>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</si>
  <si>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</si>
  <si>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</si>
  <si>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</si>
  <si>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</si>
  <si>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EELTÄIDETUD VORMIL ON ETTE ANTUD PÕHIRÜHMA KULUDE READ. KULUDE SISESTAMISEL ON VÕIMALIK RIDASID JUURDE LISADA - VORMI STRUKTUURI SEEJUURES MUUTA EI TOHI!</t>
  </si>
  <si>
    <t>HINNAPAKKUMUSE KOOSTAMISEKS VAJUTA SIIA</t>
  </si>
  <si>
    <t xml:space="preserve">rajatiste puhul kajastada antud kulureal rajatisealuse süvendi kaevamist/täiteid. </t>
  </si>
  <si>
    <t>Lagede pinnakatted</t>
  </si>
  <si>
    <t>54 Lagede pinnakatted</t>
  </si>
  <si>
    <t>INVESTEERINGUOBJEKTI KIRJELDUS</t>
  </si>
  <si>
    <t>Ehitise suletud netopind (m2)</t>
  </si>
  <si>
    <t>Ehitise maht (m3)</t>
  </si>
  <si>
    <t>Ehitustegevuse eelarve prognoosi täitmise juhend</t>
  </si>
  <si>
    <t>EHITUSTEGEVUSE EELARVE PROGNOOS</t>
  </si>
  <si>
    <t>INVESTEERINGUOBJEKTI EHITUSTEGEVUSE EELARVE</t>
  </si>
  <si>
    <t>Ehitise kasutamise otstarve</t>
  </si>
  <si>
    <t xml:space="preserve">Investeeringuobjekti kirjeldava osa täitmiseks vajaminev informatsioon  (va. teekatte liik ja pindala) on leitav riikliku ehitisregistri kodulehelt www.ehr.ee või ehitusloalt. Kirjeldava osa kõik andmeväljad (va. teekatte liik ja pindala) on täitmiseks kohustuslikud. </t>
  </si>
  <si>
    <t>Vastavalt ehitise kasutusfunktsoonile määratleda ehitise kasutamise otstarve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</si>
</sst>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3">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Roboto Condensed"/>
      <family val="0"/>
    </font>
    <font>
      <b/>
      <sz val="12"/>
      <color indexed="10"/>
      <name val="Roboto Condensed"/>
      <family val="0"/>
    </font>
    <font>
      <b/>
      <sz val="10"/>
      <color indexed="8"/>
      <name val="Arial"/>
      <family val="2"/>
    </font>
    <font>
      <sz val="11"/>
      <color indexed="8"/>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style="thin"/>
      <bottom>
        <color indexed="63"/>
      </bottom>
    </border>
    <border>
      <left/>
      <right/>
      <top style="thin"/>
      <bottom style="thin"/>
    </border>
    <border>
      <left/>
      <right style="thin"/>
      <top style="thin"/>
      <bottom style="thin"/>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6">
    <xf numFmtId="0" fontId="0" fillId="0" borderId="0" xfId="0" applyAlignment="1">
      <alignment/>
    </xf>
    <xf numFmtId="0" fontId="2" fillId="0" borderId="10" xfId="53" applyFont="1" applyFill="1" applyBorder="1" applyAlignment="1" applyProtection="1">
      <alignment horizontal="center" vertical="center"/>
      <protection/>
    </xf>
    <xf numFmtId="0" fontId="3" fillId="0" borderId="10" xfId="53"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53" applyFont="1" applyFill="1" applyBorder="1" applyAlignment="1" applyProtection="1">
      <alignment horizontal="center" vertical="center"/>
      <protection/>
    </xf>
    <xf numFmtId="0" fontId="3" fillId="10" borderId="10" xfId="53"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9" fillId="0" borderId="0" xfId="0" applyFont="1" applyAlignment="1" applyProtection="1">
      <alignment/>
      <protection locked="0"/>
    </xf>
    <xf numFmtId="0" fontId="49" fillId="0" borderId="0" xfId="0" applyFont="1" applyAlignment="1" applyProtection="1">
      <alignment horizontal="center" vertical="center"/>
      <protection locked="0"/>
    </xf>
    <xf numFmtId="0" fontId="49" fillId="0" borderId="0" xfId="0" applyFont="1" applyFill="1" applyBorder="1" applyAlignment="1" applyProtection="1">
      <alignment/>
      <protection locked="0"/>
    </xf>
    <xf numFmtId="0" fontId="50" fillId="0" borderId="0" xfId="0" applyFont="1" applyFill="1" applyAlignment="1" applyProtection="1">
      <alignment horizontal="center"/>
      <protection locked="0"/>
    </xf>
    <xf numFmtId="0" fontId="49" fillId="0" borderId="0" xfId="0" applyFont="1" applyBorder="1" applyAlignment="1" applyProtection="1">
      <alignment/>
      <protection locked="0"/>
    </xf>
    <xf numFmtId="2" fontId="49"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protection locked="0"/>
    </xf>
    <xf numFmtId="0" fontId="49" fillId="0" borderId="0" xfId="0" applyFont="1" applyAlignment="1" applyProtection="1">
      <alignment horizontal="right" vertical="center"/>
      <protection locked="0"/>
    </xf>
    <xf numFmtId="10" fontId="49" fillId="0" borderId="0" xfId="0" applyNumberFormat="1" applyFont="1" applyAlignment="1" applyProtection="1">
      <alignment horizontal="center" vertical="center"/>
      <protection locked="0"/>
    </xf>
    <xf numFmtId="0" fontId="49" fillId="0" borderId="0" xfId="0" applyFont="1" applyFill="1" applyBorder="1" applyAlignment="1" applyProtection="1">
      <alignment horizontal="right" vertical="center"/>
      <protection locked="0"/>
    </xf>
    <xf numFmtId="2" fontId="49" fillId="0" borderId="0" xfId="0" applyNumberFormat="1" applyFont="1" applyAlignment="1" applyProtection="1">
      <alignment horizontal="center" vertical="center"/>
      <protection locked="0"/>
    </xf>
    <xf numFmtId="0" fontId="3" fillId="0" borderId="12" xfId="0" applyFont="1" applyBorder="1" applyAlignment="1" applyProtection="1">
      <alignment/>
      <protection locked="0"/>
    </xf>
    <xf numFmtId="2" fontId="3" fillId="10" borderId="13"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protection locked="0"/>
    </xf>
    <xf numFmtId="0" fontId="2" fillId="33" borderId="10" xfId="0" applyFont="1" applyFill="1" applyBorder="1" applyAlignment="1" applyProtection="1">
      <alignment horizontal="center" vertical="center"/>
      <protection locked="0"/>
    </xf>
    <xf numFmtId="2" fontId="2" fillId="33" borderId="10" xfId="0" applyNumberFormat="1"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protection locked="0"/>
    </xf>
    <xf numFmtId="0" fontId="2" fillId="33"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1"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2"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49" fillId="0" borderId="0" xfId="0" applyFont="1" applyAlignment="1" applyProtection="1">
      <alignment vertical="top"/>
      <protection locked="0"/>
    </xf>
    <xf numFmtId="0" fontId="49"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9" fillId="0" borderId="0" xfId="0" applyFont="1" applyFill="1" applyBorder="1" applyAlignment="1" applyProtection="1">
      <alignment horizontal="right" vertical="top"/>
      <protection locked="0"/>
    </xf>
    <xf numFmtId="2" fontId="49" fillId="0" borderId="0" xfId="0" applyNumberFormat="1" applyFont="1" applyAlignment="1" applyProtection="1">
      <alignment horizontal="center" vertical="top"/>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2" fillId="10" borderId="11" xfId="0" applyFont="1" applyFill="1" applyBorder="1" applyAlignment="1" applyProtection="1">
      <alignment horizontal="right" vertical="center"/>
      <protection/>
    </xf>
    <xf numFmtId="0" fontId="2" fillId="10" borderId="14" xfId="0"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10" borderId="15" xfId="0" applyFont="1" applyFill="1" applyBorder="1" applyAlignment="1" applyProtection="1">
      <alignment horizontal="right" vertical="center"/>
      <protection/>
    </xf>
    <xf numFmtId="0" fontId="2" fillId="10" borderId="10" xfId="0" applyFont="1" applyFill="1" applyBorder="1" applyAlignment="1" applyProtection="1">
      <alignment horizontal="right" vertical="center"/>
      <protection/>
    </xf>
    <xf numFmtId="1" fontId="2" fillId="0"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1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center"/>
      <protection locked="0"/>
    </xf>
    <xf numFmtId="0" fontId="50"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6" fillId="0" borderId="0" xfId="53"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142875</xdr:rowOff>
    </xdr:to>
    <xdr:pic>
      <xdr:nvPicPr>
        <xdr:cNvPr id="1" name="Picture 1"/>
        <xdr:cNvPicPr preferRelativeResize="1">
          <a:picLocks noChangeAspect="1"/>
        </xdr:cNvPicPr>
      </xdr:nvPicPr>
      <xdr:blipFill>
        <a:blip r:embed="rId1"/>
        <a:stretch>
          <a:fillRect/>
        </a:stretch>
      </xdr:blipFill>
      <xdr:spPr>
        <a:xfrm>
          <a:off x="0" y="0"/>
          <a:ext cx="24384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H212"/>
  <sheetViews>
    <sheetView tabSelected="1" zoomScaleSheetLayoutView="100" workbookViewId="0" topLeftCell="A1">
      <selection activeCell="H3" sqref="H3"/>
    </sheetView>
  </sheetViews>
  <sheetFormatPr defaultColWidth="9.140625" defaultRowHeight="12.75"/>
  <cols>
    <col min="1" max="1" width="8.140625" style="6" customWidth="1"/>
    <col min="2" max="2" width="5.421875" style="35" customWidth="1"/>
    <col min="3" max="3" width="54.421875" style="6" customWidth="1"/>
    <col min="4" max="4" width="19.421875" style="6" bestFit="1" customWidth="1"/>
    <col min="5" max="5" width="15.57421875" style="6" customWidth="1"/>
    <col min="6" max="6" width="19.140625" style="6" customWidth="1"/>
    <col min="7" max="7" width="17.8515625" style="6" customWidth="1"/>
    <col min="8" max="8" width="10.57421875" style="37" customWidth="1"/>
    <col min="9" max="9" width="9.140625" style="37" customWidth="1"/>
    <col min="10" max="12" width="8.8515625" style="0" customWidth="1"/>
    <col min="13" max="13" width="9.140625" style="37" customWidth="1"/>
    <col min="14" max="31" width="9.140625" style="6" customWidth="1"/>
    <col min="32" max="32" width="53.421875" style="46" hidden="1" customWidth="1"/>
    <col min="33" max="33" width="1.421875" style="37" hidden="1" customWidth="1"/>
    <col min="34" max="34" width="25.140625" style="38" hidden="1" customWidth="1"/>
    <col min="35" max="16384" width="9.140625" style="6" customWidth="1"/>
  </cols>
  <sheetData>
    <row r="1" spans="3:7" ht="17.25" customHeight="1">
      <c r="C1" s="17"/>
      <c r="E1" s="43"/>
      <c r="F1" s="43"/>
      <c r="G1" s="73"/>
    </row>
    <row r="2" spans="5:7" ht="15">
      <c r="E2" s="43"/>
      <c r="F2" s="43"/>
      <c r="G2" s="73"/>
    </row>
    <row r="3" spans="5:34" ht="15">
      <c r="E3" s="44"/>
      <c r="F3" s="43"/>
      <c r="G3" s="18"/>
      <c r="AH3" s="47"/>
    </row>
    <row r="4" spans="3:34" ht="15">
      <c r="C4" s="17"/>
      <c r="D4" s="17"/>
      <c r="E4" s="45"/>
      <c r="F4" s="18"/>
      <c r="G4" s="18"/>
      <c r="AH4" s="47"/>
    </row>
    <row r="5" ht="15">
      <c r="AH5" s="47"/>
    </row>
    <row r="6" spans="2:34" ht="15" customHeight="1">
      <c r="B6" s="86" t="s">
        <v>132</v>
      </c>
      <c r="C6" s="86"/>
      <c r="D6" s="86"/>
      <c r="E6" s="86"/>
      <c r="F6" s="86"/>
      <c r="G6" s="86"/>
      <c r="AH6" s="47"/>
    </row>
    <row r="7" spans="1:34" ht="15" customHeight="1">
      <c r="A7" s="18"/>
      <c r="B7" s="36"/>
      <c r="C7" s="19"/>
      <c r="D7" s="19"/>
      <c r="E7" s="19"/>
      <c r="F7" s="19"/>
      <c r="G7" s="19"/>
      <c r="AH7" s="47"/>
    </row>
    <row r="8" spans="1:34" ht="15" customHeight="1">
      <c r="A8" s="18"/>
      <c r="B8" s="87" t="s">
        <v>55</v>
      </c>
      <c r="C8" s="88"/>
      <c r="D8" s="88"/>
      <c r="E8" s="89"/>
      <c r="F8" s="90"/>
      <c r="G8" s="91"/>
      <c r="AH8" s="47"/>
    </row>
    <row r="9" spans="1:34" ht="15" customHeight="1">
      <c r="A9" s="18"/>
      <c r="B9" s="6"/>
      <c r="AH9" s="47"/>
    </row>
    <row r="10" spans="1:34" ht="15" customHeight="1">
      <c r="A10" s="18"/>
      <c r="B10" s="92" t="s">
        <v>128</v>
      </c>
      <c r="C10" s="92"/>
      <c r="D10" s="92"/>
      <c r="E10" s="92"/>
      <c r="F10" s="92"/>
      <c r="G10" s="92"/>
      <c r="AH10" s="47"/>
    </row>
    <row r="11" spans="2:34" ht="15" customHeight="1">
      <c r="B11" s="98"/>
      <c r="C11" s="98"/>
      <c r="D11" s="98"/>
      <c r="E11" s="98"/>
      <c r="F11" s="98"/>
      <c r="G11" s="98"/>
      <c r="AF11" s="46" t="s">
        <v>5</v>
      </c>
      <c r="AH11" s="38" t="e">
        <f>IF(#REF!="","",#REF!)</f>
        <v>#REF!</v>
      </c>
    </row>
    <row r="12" spans="2:34" ht="15" customHeight="1">
      <c r="B12" s="96" t="s">
        <v>60</v>
      </c>
      <c r="C12" s="96"/>
      <c r="D12" s="96"/>
      <c r="E12" s="97"/>
      <c r="F12" s="97"/>
      <c r="G12" s="97"/>
      <c r="AF12" s="46" t="s">
        <v>6</v>
      </c>
      <c r="AH12" s="38" t="e">
        <f>IF(#REF!="","",#REF!)</f>
        <v>#REF!</v>
      </c>
    </row>
    <row r="13" spans="2:34" ht="15" customHeight="1">
      <c r="B13" s="96" t="s">
        <v>3</v>
      </c>
      <c r="C13" s="96"/>
      <c r="D13" s="96"/>
      <c r="E13" s="101"/>
      <c r="F13" s="101"/>
      <c r="G13" s="101"/>
      <c r="AF13" s="46" t="s">
        <v>4</v>
      </c>
      <c r="AH13" s="38">
        <f>IF(E12="","",E12)</f>
      </c>
    </row>
    <row r="14" spans="2:7" ht="15" customHeight="1">
      <c r="B14" s="87" t="s">
        <v>134</v>
      </c>
      <c r="C14" s="88"/>
      <c r="D14" s="95"/>
      <c r="E14" s="20"/>
      <c r="F14" s="83"/>
      <c r="G14" s="84"/>
    </row>
    <row r="15" spans="2:7" ht="15" customHeight="1">
      <c r="B15" s="96" t="s">
        <v>2</v>
      </c>
      <c r="C15" s="96"/>
      <c r="D15" s="96"/>
      <c r="E15" s="89"/>
      <c r="F15" s="90"/>
      <c r="G15" s="91"/>
    </row>
    <row r="16" spans="2:7" ht="15" customHeight="1">
      <c r="B16" s="87" t="s">
        <v>129</v>
      </c>
      <c r="C16" s="88"/>
      <c r="D16" s="95"/>
      <c r="E16" s="89"/>
      <c r="F16" s="90"/>
      <c r="G16" s="91"/>
    </row>
    <row r="17" spans="2:34" ht="15">
      <c r="B17" s="87" t="s">
        <v>130</v>
      </c>
      <c r="C17" s="88"/>
      <c r="D17" s="95"/>
      <c r="E17" s="97"/>
      <c r="F17" s="97"/>
      <c r="G17" s="97"/>
      <c r="AF17" s="46" t="s">
        <v>3</v>
      </c>
      <c r="AH17" s="38">
        <f>IF(E13="","",E13)</f>
      </c>
    </row>
    <row r="18" spans="2:7" ht="15">
      <c r="B18" s="93"/>
      <c r="C18" s="93"/>
      <c r="D18" s="93"/>
      <c r="E18" s="93"/>
      <c r="F18" s="93"/>
      <c r="G18" s="93"/>
    </row>
    <row r="19" spans="2:7" ht="15">
      <c r="B19" s="94" t="s">
        <v>133</v>
      </c>
      <c r="C19" s="94"/>
      <c r="D19" s="94"/>
      <c r="E19" s="94"/>
      <c r="F19" s="94"/>
      <c r="G19" s="94"/>
    </row>
    <row r="20" spans="2:34" ht="15">
      <c r="B20" s="94"/>
      <c r="C20" s="94"/>
      <c r="D20" s="94"/>
      <c r="E20" s="94"/>
      <c r="F20" s="94"/>
      <c r="G20" s="99"/>
      <c r="AF20" s="46" t="s">
        <v>2</v>
      </c>
      <c r="AH20" s="38">
        <f>IF(E17="","",E17)</f>
      </c>
    </row>
    <row r="21" spans="1:34" s="25" customFormat="1" ht="15" customHeight="1">
      <c r="A21" s="23"/>
      <c r="B21" s="85"/>
      <c r="C21" s="24"/>
      <c r="E21" s="24"/>
      <c r="F21" s="22" t="s">
        <v>51</v>
      </c>
      <c r="G21" s="32">
        <f>SUM(G25,G50,G71,G88,G113,G142,G163,G192)</f>
        <v>0</v>
      </c>
      <c r="H21" s="37"/>
      <c r="I21" s="39"/>
      <c r="M21" s="39"/>
      <c r="AF21" s="48" t="s">
        <v>52</v>
      </c>
      <c r="AG21" s="39"/>
      <c r="AH21" s="49">
        <f>G22</f>
        <v>0</v>
      </c>
    </row>
    <row r="22" spans="1:34" s="25" customFormat="1" ht="15" customHeight="1">
      <c r="A22" s="23"/>
      <c r="B22" s="35"/>
      <c r="C22" s="24"/>
      <c r="E22" s="24"/>
      <c r="F22" s="22" t="s">
        <v>52</v>
      </c>
      <c r="G22" s="32">
        <f>SUM(G21*20%)</f>
        <v>0</v>
      </c>
      <c r="H22" s="37"/>
      <c r="I22" s="39"/>
      <c r="M22" s="39"/>
      <c r="AF22" s="48" t="s">
        <v>50</v>
      </c>
      <c r="AG22" s="39"/>
      <c r="AH22" s="49">
        <f>G23</f>
        <v>0</v>
      </c>
    </row>
    <row r="23" spans="1:34" s="25" customFormat="1" ht="15">
      <c r="A23" s="28"/>
      <c r="B23" s="50"/>
      <c r="C23" s="50"/>
      <c r="E23" s="26"/>
      <c r="F23" s="27" t="s">
        <v>50</v>
      </c>
      <c r="G23" s="51">
        <f>SUM(G21+G22)</f>
        <v>0</v>
      </c>
      <c r="H23" s="38"/>
      <c r="I23" s="39"/>
      <c r="M23" s="39"/>
      <c r="AF23" s="48"/>
      <c r="AG23" s="39"/>
      <c r="AH23" s="49"/>
    </row>
    <row r="24" spans="1:34" s="80" customFormat="1" ht="46.5">
      <c r="A24" s="74"/>
      <c r="B24" s="100"/>
      <c r="C24" s="100"/>
      <c r="D24" s="75" t="s">
        <v>1</v>
      </c>
      <c r="E24" s="75" t="s">
        <v>0</v>
      </c>
      <c r="F24" s="76" t="s">
        <v>53</v>
      </c>
      <c r="G24" s="77" t="s">
        <v>54</v>
      </c>
      <c r="H24" s="78"/>
      <c r="I24" s="79"/>
      <c r="M24" s="79"/>
      <c r="AF24" s="81" t="str">
        <f>C25</f>
        <v>VÄLISRAJATISED </v>
      </c>
      <c r="AG24" s="79"/>
      <c r="AH24" s="82">
        <f>G25</f>
        <v>0</v>
      </c>
    </row>
    <row r="25" spans="1:34" s="25" customFormat="1" ht="15" customHeight="1">
      <c r="A25" s="6"/>
      <c r="B25" s="29">
        <v>1</v>
      </c>
      <c r="C25" s="52" t="s">
        <v>91</v>
      </c>
      <c r="D25" s="53"/>
      <c r="E25" s="53"/>
      <c r="F25" s="53"/>
      <c r="G25" s="32">
        <f>SUM(G26,G30,G34,G38,G42,G46)</f>
        <v>0</v>
      </c>
      <c r="H25" s="40"/>
      <c r="I25" s="39"/>
      <c r="M25" s="39"/>
      <c r="AF25" s="48" t="str">
        <f>C26</f>
        <v>Ettevalmistus ja lammutus</v>
      </c>
      <c r="AG25" s="39"/>
      <c r="AH25" s="49">
        <f>G26</f>
        <v>0</v>
      </c>
    </row>
    <row r="26" spans="1:34" s="25" customFormat="1" ht="15" customHeight="1">
      <c r="A26" s="6"/>
      <c r="B26" s="29">
        <v>11</v>
      </c>
      <c r="C26" s="53" t="s">
        <v>7</v>
      </c>
      <c r="D26" s="53"/>
      <c r="E26" s="53"/>
      <c r="F26" s="53"/>
      <c r="G26" s="32">
        <f>SUM(G27:G29)</f>
        <v>0</v>
      </c>
      <c r="H26" s="37"/>
      <c r="I26" s="39"/>
      <c r="M26" s="39"/>
      <c r="AF26" s="48"/>
      <c r="AG26" s="39"/>
      <c r="AH26" s="49"/>
    </row>
    <row r="27" spans="1:34" s="25" customFormat="1" ht="15" customHeight="1">
      <c r="A27" s="6"/>
      <c r="B27" s="21"/>
      <c r="C27" s="54"/>
      <c r="D27" s="21"/>
      <c r="E27" s="21"/>
      <c r="F27" s="31"/>
      <c r="G27" s="55">
        <f>ROUND(SUM(E27*F27),2)</f>
        <v>0</v>
      </c>
      <c r="H27" s="37"/>
      <c r="I27" s="39"/>
      <c r="M27" s="39"/>
      <c r="AF27" s="48"/>
      <c r="AG27" s="39"/>
      <c r="AH27" s="49"/>
    </row>
    <row r="28" spans="1:34" s="25" customFormat="1" ht="15" customHeight="1">
      <c r="A28" s="6"/>
      <c r="B28" s="21"/>
      <c r="C28" s="54"/>
      <c r="D28" s="21"/>
      <c r="E28" s="21"/>
      <c r="F28" s="31"/>
      <c r="G28" s="55">
        <f>ROUND(SUM(E28*F28),2)</f>
        <v>0</v>
      </c>
      <c r="H28" s="37"/>
      <c r="I28" s="39"/>
      <c r="M28" s="39"/>
      <c r="AF28" s="48"/>
      <c r="AG28" s="39"/>
      <c r="AH28" s="49"/>
    </row>
    <row r="29" spans="1:34" s="25" customFormat="1" ht="15" customHeight="1">
      <c r="A29" s="6"/>
      <c r="B29" s="21"/>
      <c r="C29" s="54"/>
      <c r="D29" s="21"/>
      <c r="E29" s="21"/>
      <c r="F29" s="31"/>
      <c r="G29" s="55">
        <f>ROUND(SUM(E29*F29),2)</f>
        <v>0</v>
      </c>
      <c r="H29" s="37"/>
      <c r="I29" s="39"/>
      <c r="M29" s="39"/>
      <c r="AF29" s="48" t="str">
        <f>C30</f>
        <v>Hoonealune süvend</v>
      </c>
      <c r="AG29" s="39"/>
      <c r="AH29" s="49">
        <f>G30</f>
        <v>0</v>
      </c>
    </row>
    <row r="30" spans="1:34" s="25" customFormat="1" ht="15" customHeight="1">
      <c r="A30" s="6"/>
      <c r="B30" s="30">
        <v>12</v>
      </c>
      <c r="C30" s="53" t="s">
        <v>8</v>
      </c>
      <c r="D30" s="29"/>
      <c r="E30" s="29"/>
      <c r="F30" s="32"/>
      <c r="G30" s="32">
        <f>SUM(G31:G33)</f>
        <v>0</v>
      </c>
      <c r="H30" s="37"/>
      <c r="I30" s="39"/>
      <c r="M30" s="39"/>
      <c r="AF30" s="48"/>
      <c r="AG30" s="39"/>
      <c r="AH30" s="49"/>
    </row>
    <row r="31" spans="1:34" s="25" customFormat="1" ht="15" customHeight="1">
      <c r="A31" s="6"/>
      <c r="B31" s="56"/>
      <c r="C31" s="54"/>
      <c r="D31" s="21"/>
      <c r="E31" s="21"/>
      <c r="F31" s="31"/>
      <c r="G31" s="55">
        <f>ROUND(SUM(E31*F31),2)</f>
        <v>0</v>
      </c>
      <c r="H31" s="37"/>
      <c r="I31" s="39"/>
      <c r="M31" s="39"/>
      <c r="AF31" s="48"/>
      <c r="AG31" s="39"/>
      <c r="AH31" s="49"/>
    </row>
    <row r="32" spans="1:34" s="25" customFormat="1" ht="15" customHeight="1">
      <c r="A32" s="6"/>
      <c r="B32" s="56"/>
      <c r="C32" s="54"/>
      <c r="D32" s="21"/>
      <c r="E32" s="21"/>
      <c r="F32" s="31"/>
      <c r="G32" s="55">
        <f>ROUND(SUM(E32*F32),2)</f>
        <v>0</v>
      </c>
      <c r="H32" s="37"/>
      <c r="I32" s="39"/>
      <c r="M32" s="39"/>
      <c r="AF32" s="48"/>
      <c r="AG32" s="39"/>
      <c r="AH32" s="49"/>
    </row>
    <row r="33" spans="1:34" s="25" customFormat="1" ht="15" customHeight="1">
      <c r="A33" s="6"/>
      <c r="B33" s="56"/>
      <c r="C33" s="54"/>
      <c r="D33" s="21"/>
      <c r="E33" s="21"/>
      <c r="F33" s="31"/>
      <c r="G33" s="55">
        <f>ROUND(SUM(E33*F33),2)</f>
        <v>0</v>
      </c>
      <c r="H33" s="37"/>
      <c r="I33" s="39"/>
      <c r="M33" s="39"/>
      <c r="AF33" s="48" t="str">
        <f>C34</f>
        <v>Hoonevälised ehitised</v>
      </c>
      <c r="AG33" s="39"/>
      <c r="AH33" s="49">
        <f>G34</f>
        <v>0</v>
      </c>
    </row>
    <row r="34" spans="1:34" s="25" customFormat="1" ht="15" customHeight="1">
      <c r="A34" s="6"/>
      <c r="B34" s="30">
        <v>13</v>
      </c>
      <c r="C34" s="53" t="s">
        <v>9</v>
      </c>
      <c r="D34" s="29"/>
      <c r="E34" s="29"/>
      <c r="F34" s="32"/>
      <c r="G34" s="32">
        <f>SUM(G35:G37)</f>
        <v>0</v>
      </c>
      <c r="H34" s="37"/>
      <c r="I34" s="39"/>
      <c r="M34" s="39"/>
      <c r="AF34" s="48"/>
      <c r="AG34" s="39"/>
      <c r="AH34" s="49"/>
    </row>
    <row r="35" spans="1:34" s="25" customFormat="1" ht="15" customHeight="1">
      <c r="A35" s="6"/>
      <c r="B35" s="56"/>
      <c r="C35" s="54"/>
      <c r="D35" s="21"/>
      <c r="E35" s="21"/>
      <c r="F35" s="31"/>
      <c r="G35" s="55">
        <f>ROUND(SUM(E35*F35),2)</f>
        <v>0</v>
      </c>
      <c r="H35" s="37"/>
      <c r="I35" s="39"/>
      <c r="M35" s="39"/>
      <c r="AF35" s="48"/>
      <c r="AG35" s="39"/>
      <c r="AH35" s="49"/>
    </row>
    <row r="36" spans="1:34" s="25" customFormat="1" ht="15" customHeight="1">
      <c r="A36" s="6"/>
      <c r="B36" s="56"/>
      <c r="C36" s="54"/>
      <c r="D36" s="21"/>
      <c r="E36" s="21"/>
      <c r="F36" s="31"/>
      <c r="G36" s="55">
        <f>ROUND(SUM(E36*F36),2)</f>
        <v>0</v>
      </c>
      <c r="H36" s="37"/>
      <c r="I36" s="39"/>
      <c r="M36" s="39"/>
      <c r="AF36" s="48"/>
      <c r="AG36" s="39"/>
      <c r="AH36" s="49"/>
    </row>
    <row r="37" spans="1:34" s="25" customFormat="1" ht="15" customHeight="1">
      <c r="A37" s="6"/>
      <c r="B37" s="56"/>
      <c r="C37" s="54"/>
      <c r="D37" s="21"/>
      <c r="E37" s="21"/>
      <c r="F37" s="31"/>
      <c r="G37" s="55">
        <f>ROUND(SUM(E37*F37),2)</f>
        <v>0</v>
      </c>
      <c r="H37" s="37"/>
      <c r="I37" s="39"/>
      <c r="M37" s="39"/>
      <c r="AF37" s="48" t="str">
        <f>C38</f>
        <v>Välisvõrgud</v>
      </c>
      <c r="AG37" s="39"/>
      <c r="AH37" s="49">
        <f>G38</f>
        <v>0</v>
      </c>
    </row>
    <row r="38" spans="1:34" s="25" customFormat="1" ht="15" customHeight="1">
      <c r="A38" s="6"/>
      <c r="B38" s="30">
        <v>14</v>
      </c>
      <c r="C38" s="53" t="s">
        <v>10</v>
      </c>
      <c r="D38" s="29"/>
      <c r="E38" s="29"/>
      <c r="F38" s="32"/>
      <c r="G38" s="32">
        <f>SUM(G39:G41)</f>
        <v>0</v>
      </c>
      <c r="H38" s="37"/>
      <c r="I38" s="39"/>
      <c r="M38" s="39"/>
      <c r="AF38" s="48"/>
      <c r="AG38" s="39"/>
      <c r="AH38" s="49"/>
    </row>
    <row r="39" spans="1:34" s="25" customFormat="1" ht="15" customHeight="1">
      <c r="A39" s="6"/>
      <c r="B39" s="56"/>
      <c r="C39" s="54"/>
      <c r="D39" s="21"/>
      <c r="E39" s="21"/>
      <c r="F39" s="31"/>
      <c r="G39" s="55">
        <f>ROUND(SUM(E39*F39),2)</f>
        <v>0</v>
      </c>
      <c r="H39" s="37"/>
      <c r="I39" s="39"/>
      <c r="M39" s="39"/>
      <c r="AF39" s="48"/>
      <c r="AG39" s="39"/>
      <c r="AH39" s="49"/>
    </row>
    <row r="40" spans="1:34" s="25" customFormat="1" ht="15" customHeight="1">
      <c r="A40" s="6"/>
      <c r="B40" s="56"/>
      <c r="C40" s="54"/>
      <c r="D40" s="21"/>
      <c r="E40" s="21"/>
      <c r="F40" s="31"/>
      <c r="G40" s="55">
        <f>ROUND(SUM(E40*F40),2)</f>
        <v>0</v>
      </c>
      <c r="H40" s="37"/>
      <c r="I40" s="39"/>
      <c r="M40" s="39"/>
      <c r="AF40" s="48"/>
      <c r="AG40" s="39"/>
      <c r="AH40" s="49"/>
    </row>
    <row r="41" spans="1:34" s="25" customFormat="1" ht="15" customHeight="1">
      <c r="A41" s="6"/>
      <c r="B41" s="56"/>
      <c r="C41" s="54"/>
      <c r="D41" s="21"/>
      <c r="E41" s="21"/>
      <c r="F41" s="31"/>
      <c r="G41" s="55">
        <f>ROUND(SUM(E41*F41),2)</f>
        <v>0</v>
      </c>
      <c r="H41" s="37"/>
      <c r="I41" s="39"/>
      <c r="M41" s="39"/>
      <c r="AF41" s="48" t="str">
        <f>C42</f>
        <v>Kaeved maa-alal</v>
      </c>
      <c r="AG41" s="39"/>
      <c r="AH41" s="49">
        <f>G42</f>
        <v>0</v>
      </c>
    </row>
    <row r="42" spans="1:34" s="25" customFormat="1" ht="15" customHeight="1">
      <c r="A42" s="6"/>
      <c r="B42" s="30">
        <v>15</v>
      </c>
      <c r="C42" s="53" t="s">
        <v>11</v>
      </c>
      <c r="D42" s="29"/>
      <c r="E42" s="29"/>
      <c r="F42" s="32"/>
      <c r="G42" s="32">
        <f>SUM(G43:G45)</f>
        <v>0</v>
      </c>
      <c r="H42" s="37"/>
      <c r="I42" s="39"/>
      <c r="M42" s="39"/>
      <c r="AF42" s="48"/>
      <c r="AG42" s="39"/>
      <c r="AH42" s="49"/>
    </row>
    <row r="43" spans="1:34" s="25" customFormat="1" ht="15" customHeight="1">
      <c r="A43" s="6"/>
      <c r="B43" s="56"/>
      <c r="C43" s="54"/>
      <c r="D43" s="21"/>
      <c r="E43" s="21"/>
      <c r="F43" s="31"/>
      <c r="G43" s="55">
        <f>ROUND(SUM(E43*F43),2)</f>
        <v>0</v>
      </c>
      <c r="H43" s="37"/>
      <c r="I43" s="39"/>
      <c r="M43" s="39"/>
      <c r="AF43" s="48"/>
      <c r="AG43" s="39"/>
      <c r="AH43" s="49"/>
    </row>
    <row r="44" spans="1:34" s="25" customFormat="1" ht="15" customHeight="1">
      <c r="A44" s="6"/>
      <c r="B44" s="56"/>
      <c r="C44" s="54"/>
      <c r="D44" s="21"/>
      <c r="E44" s="21"/>
      <c r="F44" s="31"/>
      <c r="G44" s="55">
        <f>ROUND(SUM(E44*F44),2)</f>
        <v>0</v>
      </c>
      <c r="H44" s="37"/>
      <c r="I44" s="39"/>
      <c r="M44" s="39"/>
      <c r="AF44" s="48"/>
      <c r="AG44" s="39"/>
      <c r="AH44" s="49"/>
    </row>
    <row r="45" spans="1:34" s="25" customFormat="1" ht="15" customHeight="1">
      <c r="A45" s="6"/>
      <c r="B45" s="56"/>
      <c r="C45" s="54"/>
      <c r="D45" s="21"/>
      <c r="E45" s="21"/>
      <c r="F45" s="31"/>
      <c r="G45" s="55">
        <f>ROUND(SUM(E45*F45),2)</f>
        <v>0</v>
      </c>
      <c r="H45" s="37"/>
      <c r="I45" s="39"/>
      <c r="M45" s="39"/>
      <c r="AF45" s="48" t="str">
        <f>C46</f>
        <v>Maa-ala pinnakatted</v>
      </c>
      <c r="AG45" s="39"/>
      <c r="AH45" s="49">
        <f>G46</f>
        <v>0</v>
      </c>
    </row>
    <row r="46" spans="1:34" s="25" customFormat="1" ht="15" customHeight="1">
      <c r="A46" s="6"/>
      <c r="B46" s="30">
        <v>16</v>
      </c>
      <c r="C46" s="53" t="s">
        <v>12</v>
      </c>
      <c r="D46" s="29"/>
      <c r="E46" s="29"/>
      <c r="F46" s="32"/>
      <c r="G46" s="32">
        <f>SUM(G47:G49)</f>
        <v>0</v>
      </c>
      <c r="H46" s="37"/>
      <c r="I46" s="39"/>
      <c r="M46" s="39"/>
      <c r="AF46" s="48"/>
      <c r="AG46" s="39"/>
      <c r="AH46" s="49"/>
    </row>
    <row r="47" spans="1:34" s="25" customFormat="1" ht="15" customHeight="1">
      <c r="A47" s="6"/>
      <c r="B47" s="56"/>
      <c r="C47" s="54"/>
      <c r="D47" s="21"/>
      <c r="E47" s="21"/>
      <c r="F47" s="31"/>
      <c r="G47" s="55">
        <f>ROUND(SUM(E47*F47),2)</f>
        <v>0</v>
      </c>
      <c r="H47" s="37"/>
      <c r="I47" s="39"/>
      <c r="M47" s="39"/>
      <c r="AF47" s="48"/>
      <c r="AG47" s="39"/>
      <c r="AH47" s="49"/>
    </row>
    <row r="48" spans="1:34" s="25" customFormat="1" ht="15" customHeight="1">
      <c r="A48" s="6"/>
      <c r="B48" s="56"/>
      <c r="C48" s="54"/>
      <c r="D48" s="21"/>
      <c r="E48" s="21"/>
      <c r="F48" s="31"/>
      <c r="G48" s="55">
        <f>ROUND(SUM(E48*F48),2)</f>
        <v>0</v>
      </c>
      <c r="H48" s="37"/>
      <c r="I48" s="39"/>
      <c r="M48" s="39"/>
      <c r="AF48" s="48"/>
      <c r="AG48" s="39"/>
      <c r="AH48" s="49"/>
    </row>
    <row r="49" spans="1:34" s="25" customFormat="1" ht="15" customHeight="1">
      <c r="A49" s="6"/>
      <c r="B49" s="56"/>
      <c r="C49" s="54"/>
      <c r="D49" s="21"/>
      <c r="E49" s="21"/>
      <c r="F49" s="31"/>
      <c r="G49" s="55">
        <f>ROUND(SUM(E49*F49),2)</f>
        <v>0</v>
      </c>
      <c r="H49" s="37"/>
      <c r="I49" s="39"/>
      <c r="M49" s="39"/>
      <c r="AF49" s="48" t="str">
        <f>C50</f>
        <v>ALUSED JA VUNDAMENDID </v>
      </c>
      <c r="AG49" s="39"/>
      <c r="AH49" s="49">
        <f>G50</f>
        <v>0</v>
      </c>
    </row>
    <row r="50" spans="1:34" s="25" customFormat="1" ht="15" customHeight="1">
      <c r="A50" s="6"/>
      <c r="B50" s="30">
        <v>2</v>
      </c>
      <c r="C50" s="52" t="s">
        <v>92</v>
      </c>
      <c r="D50" s="30"/>
      <c r="E50" s="29"/>
      <c r="F50" s="32"/>
      <c r="G50" s="32">
        <f>SUM(G51,G55,G59,G63,G67)</f>
        <v>0</v>
      </c>
      <c r="H50" s="37"/>
      <c r="I50" s="39"/>
      <c r="M50" s="39"/>
      <c r="AF50" s="48" t="str">
        <f>C51</f>
        <v>Rostvärgid ja taldmikud</v>
      </c>
      <c r="AG50" s="39"/>
      <c r="AH50" s="49">
        <f>G51</f>
        <v>0</v>
      </c>
    </row>
    <row r="51" spans="1:34" s="25" customFormat="1" ht="15" customHeight="1">
      <c r="A51" s="6"/>
      <c r="B51" s="30">
        <v>21</v>
      </c>
      <c r="C51" s="53" t="s">
        <v>13</v>
      </c>
      <c r="D51" s="29"/>
      <c r="E51" s="29"/>
      <c r="F51" s="32"/>
      <c r="G51" s="32">
        <f>SUM(G52:G54)</f>
        <v>0</v>
      </c>
      <c r="H51" s="37"/>
      <c r="I51" s="39"/>
      <c r="M51" s="39"/>
      <c r="AF51" s="48"/>
      <c r="AG51" s="39"/>
      <c r="AH51" s="49"/>
    </row>
    <row r="52" spans="1:34" s="25" customFormat="1" ht="15" customHeight="1">
      <c r="A52" s="6"/>
      <c r="B52" s="56"/>
      <c r="C52" s="54"/>
      <c r="D52" s="21"/>
      <c r="E52" s="21"/>
      <c r="F52" s="31"/>
      <c r="G52" s="55">
        <f>ROUND(SUM(E52*F52),2)</f>
        <v>0</v>
      </c>
      <c r="H52" s="37"/>
      <c r="I52" s="39"/>
      <c r="M52" s="39"/>
      <c r="AF52" s="48"/>
      <c r="AG52" s="39"/>
      <c r="AH52" s="49"/>
    </row>
    <row r="53" spans="1:34" s="25" customFormat="1" ht="15" customHeight="1">
      <c r="A53" s="6"/>
      <c r="B53" s="56"/>
      <c r="C53" s="54"/>
      <c r="D53" s="21"/>
      <c r="E53" s="21"/>
      <c r="F53" s="31"/>
      <c r="G53" s="55">
        <f>ROUND(SUM(E53*F53),2)</f>
        <v>0</v>
      </c>
      <c r="H53" s="37"/>
      <c r="I53" s="39"/>
      <c r="M53" s="39"/>
      <c r="AF53" s="48"/>
      <c r="AG53" s="39"/>
      <c r="AH53" s="49"/>
    </row>
    <row r="54" spans="1:34" s="25" customFormat="1" ht="15" customHeight="1">
      <c r="A54" s="6"/>
      <c r="B54" s="56"/>
      <c r="C54" s="54"/>
      <c r="D54" s="21"/>
      <c r="E54" s="21"/>
      <c r="F54" s="31"/>
      <c r="G54" s="55">
        <f>ROUND(SUM(E54*F54),2)</f>
        <v>0</v>
      </c>
      <c r="H54" s="37"/>
      <c r="I54" s="39"/>
      <c r="M54" s="39"/>
      <c r="AF54" s="48" t="str">
        <f>C55</f>
        <v>Vundamendid</v>
      </c>
      <c r="AG54" s="39"/>
      <c r="AH54" s="49">
        <f>G55</f>
        <v>0</v>
      </c>
    </row>
    <row r="55" spans="1:34" s="25" customFormat="1" ht="15" customHeight="1">
      <c r="A55" s="6"/>
      <c r="B55" s="30">
        <v>22</v>
      </c>
      <c r="C55" s="53" t="s">
        <v>15</v>
      </c>
      <c r="D55" s="29"/>
      <c r="E55" s="29"/>
      <c r="F55" s="32"/>
      <c r="G55" s="32">
        <f>SUM(G56:G58)</f>
        <v>0</v>
      </c>
      <c r="H55" s="37"/>
      <c r="I55" s="39"/>
      <c r="M55" s="39"/>
      <c r="AF55" s="48"/>
      <c r="AG55" s="39"/>
      <c r="AH55" s="49"/>
    </row>
    <row r="56" spans="1:34" s="25" customFormat="1" ht="15">
      <c r="A56" s="6"/>
      <c r="B56" s="56"/>
      <c r="C56" s="54"/>
      <c r="D56" s="21"/>
      <c r="E56" s="21"/>
      <c r="F56" s="31"/>
      <c r="G56" s="55">
        <f>ROUND(SUM(E56*F56),2)</f>
        <v>0</v>
      </c>
      <c r="H56" s="37"/>
      <c r="I56" s="39"/>
      <c r="M56" s="39"/>
      <c r="AF56" s="48"/>
      <c r="AG56" s="39"/>
      <c r="AH56" s="49"/>
    </row>
    <row r="57" spans="1:34" s="25" customFormat="1" ht="15">
      <c r="A57" s="6"/>
      <c r="B57" s="56"/>
      <c r="C57" s="54"/>
      <c r="D57" s="21"/>
      <c r="E57" s="21"/>
      <c r="F57" s="31"/>
      <c r="G57" s="55">
        <f>ROUND(SUM(E57*F57),2)</f>
        <v>0</v>
      </c>
      <c r="H57" s="37"/>
      <c r="I57" s="39"/>
      <c r="M57" s="39"/>
      <c r="AF57" s="48"/>
      <c r="AG57" s="39"/>
      <c r="AH57" s="49"/>
    </row>
    <row r="58" spans="1:34" s="25" customFormat="1" ht="15">
      <c r="A58" s="6"/>
      <c r="B58" s="56"/>
      <c r="C58" s="54"/>
      <c r="D58" s="21"/>
      <c r="E58" s="21"/>
      <c r="F58" s="31"/>
      <c r="G58" s="55">
        <f>ROUND(SUM(E58*F58),2)</f>
        <v>0</v>
      </c>
      <c r="H58" s="37"/>
      <c r="I58" s="39"/>
      <c r="M58" s="39"/>
      <c r="AF58" s="48" t="str">
        <f>C59</f>
        <v>Aluspõrandad </v>
      </c>
      <c r="AG58" s="39"/>
      <c r="AH58" s="49">
        <f>G59</f>
        <v>0</v>
      </c>
    </row>
    <row r="59" spans="1:34" s="25" customFormat="1" ht="15">
      <c r="A59" s="6"/>
      <c r="B59" s="30">
        <v>23</v>
      </c>
      <c r="C59" s="53" t="s">
        <v>16</v>
      </c>
      <c r="D59" s="29"/>
      <c r="E59" s="29"/>
      <c r="F59" s="32"/>
      <c r="G59" s="32">
        <f>SUM(G60:G62)</f>
        <v>0</v>
      </c>
      <c r="H59" s="37"/>
      <c r="I59" s="39"/>
      <c r="M59" s="39"/>
      <c r="AF59" s="48"/>
      <c r="AG59" s="39"/>
      <c r="AH59" s="49"/>
    </row>
    <row r="60" spans="1:34" s="25" customFormat="1" ht="15">
      <c r="A60" s="6"/>
      <c r="B60" s="57"/>
      <c r="C60" s="58"/>
      <c r="D60" s="21"/>
      <c r="E60" s="21"/>
      <c r="F60" s="31"/>
      <c r="G60" s="55">
        <f>ROUND(SUM(E60*F60),2)</f>
        <v>0</v>
      </c>
      <c r="H60" s="37"/>
      <c r="I60" s="39"/>
      <c r="M60" s="39"/>
      <c r="AF60" s="48"/>
      <c r="AG60" s="39"/>
      <c r="AH60" s="49"/>
    </row>
    <row r="61" spans="1:34" s="25" customFormat="1" ht="15">
      <c r="A61" s="6"/>
      <c r="B61" s="57"/>
      <c r="C61" s="58"/>
      <c r="D61" s="21"/>
      <c r="E61" s="21"/>
      <c r="F61" s="31"/>
      <c r="G61" s="55">
        <f>ROUND(SUM(E61*F61),2)</f>
        <v>0</v>
      </c>
      <c r="H61" s="37"/>
      <c r="I61" s="39"/>
      <c r="M61" s="39"/>
      <c r="AF61" s="48"/>
      <c r="AG61" s="39"/>
      <c r="AH61" s="49"/>
    </row>
    <row r="62" spans="1:34" s="25" customFormat="1" ht="15">
      <c r="A62" s="6"/>
      <c r="B62" s="57"/>
      <c r="C62" s="58"/>
      <c r="D62" s="21"/>
      <c r="E62" s="21"/>
      <c r="F62" s="31"/>
      <c r="G62" s="55">
        <f>ROUND(SUM(E62*F62),2)</f>
        <v>0</v>
      </c>
      <c r="H62" s="37"/>
      <c r="I62" s="39"/>
      <c r="M62" s="39"/>
      <c r="AF62" s="48" t="str">
        <f>C63</f>
        <v>Vaiad ja tugevdustarindid</v>
      </c>
      <c r="AG62" s="39"/>
      <c r="AH62" s="49">
        <f>G63</f>
        <v>0</v>
      </c>
    </row>
    <row r="63" spans="1:34" s="25" customFormat="1" ht="15">
      <c r="A63" s="6"/>
      <c r="B63" s="30">
        <v>24</v>
      </c>
      <c r="C63" s="53" t="s">
        <v>17</v>
      </c>
      <c r="D63" s="29"/>
      <c r="E63" s="29"/>
      <c r="F63" s="32"/>
      <c r="G63" s="32">
        <f>SUM(G64:G66)</f>
        <v>0</v>
      </c>
      <c r="H63" s="37"/>
      <c r="I63" s="39"/>
      <c r="M63" s="39"/>
      <c r="AF63" s="48"/>
      <c r="AG63" s="39"/>
      <c r="AH63" s="49"/>
    </row>
    <row r="64" spans="1:34" s="25" customFormat="1" ht="15">
      <c r="A64" s="6"/>
      <c r="B64" s="57"/>
      <c r="C64" s="58"/>
      <c r="D64" s="59"/>
      <c r="E64" s="59"/>
      <c r="F64" s="60"/>
      <c r="G64" s="55">
        <f>ROUND(SUM(E64*F64),2)</f>
        <v>0</v>
      </c>
      <c r="H64" s="37"/>
      <c r="I64" s="39"/>
      <c r="M64" s="39"/>
      <c r="AF64" s="48"/>
      <c r="AG64" s="39"/>
      <c r="AH64" s="49"/>
    </row>
    <row r="65" spans="1:34" s="25" customFormat="1" ht="15">
      <c r="A65" s="6"/>
      <c r="B65" s="57"/>
      <c r="C65" s="58"/>
      <c r="D65" s="59"/>
      <c r="E65" s="59"/>
      <c r="F65" s="60"/>
      <c r="G65" s="55">
        <f>ROUND(SUM(E65*F65),2)</f>
        <v>0</v>
      </c>
      <c r="H65" s="37"/>
      <c r="I65" s="39"/>
      <c r="M65" s="39"/>
      <c r="AF65" s="48"/>
      <c r="AG65" s="39"/>
      <c r="AH65" s="49"/>
    </row>
    <row r="66" spans="1:34" s="25" customFormat="1" ht="15">
      <c r="A66" s="6"/>
      <c r="B66" s="57"/>
      <c r="C66" s="58"/>
      <c r="D66" s="59"/>
      <c r="E66" s="59"/>
      <c r="F66" s="60"/>
      <c r="G66" s="55">
        <f>ROUND(SUM(E66*F66),2)</f>
        <v>0</v>
      </c>
      <c r="H66" s="37"/>
      <c r="I66" s="39"/>
      <c r="M66" s="39"/>
      <c r="AF66" s="48" t="str">
        <f>C67</f>
        <v>Eritarindid</v>
      </c>
      <c r="AG66" s="39"/>
      <c r="AH66" s="49">
        <f>G67</f>
        <v>0</v>
      </c>
    </row>
    <row r="67" spans="1:34" s="25" customFormat="1" ht="15">
      <c r="A67" s="6"/>
      <c r="B67" s="30">
        <v>25</v>
      </c>
      <c r="C67" s="53" t="s">
        <v>18</v>
      </c>
      <c r="D67" s="29"/>
      <c r="E67" s="29"/>
      <c r="F67" s="32"/>
      <c r="G67" s="32">
        <f>SUM(G68:G70)</f>
        <v>0</v>
      </c>
      <c r="H67" s="37"/>
      <c r="I67" s="39"/>
      <c r="M67" s="39"/>
      <c r="AF67" s="48"/>
      <c r="AG67" s="39"/>
      <c r="AH67" s="49"/>
    </row>
    <row r="68" spans="1:34" s="25" customFormat="1" ht="15">
      <c r="A68" s="6"/>
      <c r="B68" s="61"/>
      <c r="C68" s="62"/>
      <c r="D68" s="63"/>
      <c r="E68" s="21"/>
      <c r="F68" s="31"/>
      <c r="G68" s="55">
        <f>ROUND(SUM(E68*F68),2)</f>
        <v>0</v>
      </c>
      <c r="H68" s="37"/>
      <c r="I68" s="39"/>
      <c r="M68" s="39"/>
      <c r="AF68" s="48"/>
      <c r="AG68" s="39"/>
      <c r="AH68" s="49"/>
    </row>
    <row r="69" spans="1:34" s="25" customFormat="1" ht="15">
      <c r="A69" s="6"/>
      <c r="B69" s="61"/>
      <c r="C69" s="62"/>
      <c r="D69" s="63"/>
      <c r="E69" s="21"/>
      <c r="F69" s="31"/>
      <c r="G69" s="55">
        <f>ROUND(SUM(E69*F69),2)</f>
        <v>0</v>
      </c>
      <c r="H69" s="37"/>
      <c r="I69" s="39"/>
      <c r="M69" s="39"/>
      <c r="AF69" s="48"/>
      <c r="AG69" s="39"/>
      <c r="AH69" s="49"/>
    </row>
    <row r="70" spans="1:34" s="25" customFormat="1" ht="15">
      <c r="A70" s="6"/>
      <c r="B70" s="61"/>
      <c r="C70" s="62"/>
      <c r="D70" s="63"/>
      <c r="E70" s="21"/>
      <c r="F70" s="31"/>
      <c r="G70" s="55">
        <f>ROUND(SUM(E70*F70),2)</f>
        <v>0</v>
      </c>
      <c r="H70" s="41"/>
      <c r="I70" s="39"/>
      <c r="M70" s="39"/>
      <c r="AF70" s="48" t="str">
        <f>C71</f>
        <v>KANDETARINDID </v>
      </c>
      <c r="AG70" s="39"/>
      <c r="AH70" s="49">
        <f>G71</f>
        <v>0</v>
      </c>
    </row>
    <row r="71" spans="1:34" s="25" customFormat="1" ht="15">
      <c r="A71" s="6"/>
      <c r="B71" s="30">
        <v>3</v>
      </c>
      <c r="C71" s="52" t="s">
        <v>93</v>
      </c>
      <c r="D71" s="30"/>
      <c r="E71" s="29"/>
      <c r="F71" s="32"/>
      <c r="G71" s="32">
        <f>SUM(G72,G76,G80,G84)</f>
        <v>0</v>
      </c>
      <c r="H71" s="41"/>
      <c r="I71" s="39"/>
      <c r="M71" s="39"/>
      <c r="AF71" s="48" t="str">
        <f>C72</f>
        <v>Metalltarindid</v>
      </c>
      <c r="AG71" s="39"/>
      <c r="AH71" s="49">
        <f>G72</f>
        <v>0</v>
      </c>
    </row>
    <row r="72" spans="1:34" s="25" customFormat="1" ht="15">
      <c r="A72" s="6"/>
      <c r="B72" s="30">
        <v>31</v>
      </c>
      <c r="C72" s="64" t="s">
        <v>14</v>
      </c>
      <c r="D72" s="30"/>
      <c r="E72" s="29"/>
      <c r="F72" s="32"/>
      <c r="G72" s="32">
        <f>SUM(G73:G75)</f>
        <v>0</v>
      </c>
      <c r="H72" s="42"/>
      <c r="I72" s="39"/>
      <c r="M72" s="39"/>
      <c r="AF72" s="48"/>
      <c r="AG72" s="39"/>
      <c r="AH72" s="49"/>
    </row>
    <row r="73" spans="1:34" s="25" customFormat="1" ht="15">
      <c r="A73" s="6"/>
      <c r="B73" s="63"/>
      <c r="C73" s="65"/>
      <c r="D73" s="59"/>
      <c r="E73" s="59"/>
      <c r="F73" s="60"/>
      <c r="G73" s="55">
        <f>ROUND(SUM(E73*F73),2)</f>
        <v>0</v>
      </c>
      <c r="H73" s="42"/>
      <c r="I73" s="39"/>
      <c r="M73" s="39"/>
      <c r="AF73" s="48"/>
      <c r="AG73" s="39"/>
      <c r="AH73" s="49"/>
    </row>
    <row r="74" spans="1:34" s="25" customFormat="1" ht="15">
      <c r="A74" s="6"/>
      <c r="B74" s="63"/>
      <c r="C74" s="65"/>
      <c r="D74" s="59"/>
      <c r="E74" s="59"/>
      <c r="F74" s="60"/>
      <c r="G74" s="55">
        <f>ROUND(SUM(E74*F74),2)</f>
        <v>0</v>
      </c>
      <c r="H74" s="42"/>
      <c r="I74" s="39"/>
      <c r="M74" s="39"/>
      <c r="AF74" s="48"/>
      <c r="AG74" s="39"/>
      <c r="AH74" s="49"/>
    </row>
    <row r="75" spans="1:34" s="25" customFormat="1" ht="15">
      <c r="A75" s="6"/>
      <c r="B75" s="63"/>
      <c r="C75" s="65"/>
      <c r="D75" s="59"/>
      <c r="E75" s="59"/>
      <c r="F75" s="60"/>
      <c r="G75" s="55">
        <f>ROUND(SUM(E75*F75),2)</f>
        <v>0</v>
      </c>
      <c r="H75" s="42"/>
      <c r="I75" s="39"/>
      <c r="M75" s="39"/>
      <c r="AF75" s="48" t="str">
        <f>C76</f>
        <v>Kandvad ja välisseinad</v>
      </c>
      <c r="AG75" s="39"/>
      <c r="AH75" s="49">
        <f>G76</f>
        <v>0</v>
      </c>
    </row>
    <row r="76" spans="1:34" s="25" customFormat="1" ht="15">
      <c r="A76" s="6"/>
      <c r="B76" s="30">
        <v>32</v>
      </c>
      <c r="C76" s="64" t="s">
        <v>19</v>
      </c>
      <c r="D76" s="30"/>
      <c r="E76" s="29"/>
      <c r="F76" s="32"/>
      <c r="G76" s="32">
        <f>SUM(G77:G79)</f>
        <v>0</v>
      </c>
      <c r="H76" s="42"/>
      <c r="I76" s="39"/>
      <c r="M76" s="39"/>
      <c r="AF76" s="48"/>
      <c r="AG76" s="39"/>
      <c r="AH76" s="49"/>
    </row>
    <row r="77" spans="1:34" s="25" customFormat="1" ht="15">
      <c r="A77" s="6"/>
      <c r="B77" s="63"/>
      <c r="C77" s="65"/>
      <c r="D77" s="21"/>
      <c r="E77" s="21"/>
      <c r="F77" s="31"/>
      <c r="G77" s="55">
        <f>ROUND(SUM(E77*F77),2)</f>
        <v>0</v>
      </c>
      <c r="H77" s="41"/>
      <c r="I77" s="39"/>
      <c r="M77" s="39"/>
      <c r="AF77" s="48"/>
      <c r="AG77" s="39"/>
      <c r="AH77" s="49"/>
    </row>
    <row r="78" spans="1:34" s="25" customFormat="1" ht="15">
      <c r="A78" s="6"/>
      <c r="B78" s="63"/>
      <c r="C78" s="65"/>
      <c r="D78" s="21"/>
      <c r="E78" s="21"/>
      <c r="F78" s="31"/>
      <c r="G78" s="55">
        <f>ROUND(SUM(E78*F78),2)</f>
        <v>0</v>
      </c>
      <c r="H78" s="37"/>
      <c r="I78" s="39"/>
      <c r="M78" s="39"/>
      <c r="AF78" s="48"/>
      <c r="AG78" s="39"/>
      <c r="AH78" s="49"/>
    </row>
    <row r="79" spans="1:34" s="25" customFormat="1" ht="15">
      <c r="A79" s="6"/>
      <c r="B79" s="63"/>
      <c r="C79" s="65"/>
      <c r="D79" s="21"/>
      <c r="E79" s="21"/>
      <c r="F79" s="31"/>
      <c r="G79" s="55">
        <f>ROUND(SUM(E79*F79),2)</f>
        <v>0</v>
      </c>
      <c r="H79" s="37"/>
      <c r="I79" s="39"/>
      <c r="M79" s="39"/>
      <c r="AF79" s="48" t="str">
        <f>C80</f>
        <v>Vahe- ja katuslaed</v>
      </c>
      <c r="AG79" s="39"/>
      <c r="AH79" s="49">
        <f>G80</f>
        <v>0</v>
      </c>
    </row>
    <row r="80" spans="1:34" s="25" customFormat="1" ht="15">
      <c r="A80" s="6"/>
      <c r="B80" s="30">
        <v>33</v>
      </c>
      <c r="C80" s="64" t="s">
        <v>20</v>
      </c>
      <c r="D80" s="30"/>
      <c r="E80" s="29"/>
      <c r="F80" s="32"/>
      <c r="G80" s="32">
        <f>SUM(G81:G83)</f>
        <v>0</v>
      </c>
      <c r="H80" s="37"/>
      <c r="I80" s="39"/>
      <c r="M80" s="39"/>
      <c r="AF80" s="48"/>
      <c r="AG80" s="39"/>
      <c r="AH80" s="49"/>
    </row>
    <row r="81" spans="1:34" s="25" customFormat="1" ht="15">
      <c r="A81" s="6"/>
      <c r="B81" s="63"/>
      <c r="C81" s="65"/>
      <c r="D81" s="21"/>
      <c r="E81" s="21"/>
      <c r="F81" s="31"/>
      <c r="G81" s="55">
        <f>ROUND(SUM(E81*F81),2)</f>
        <v>0</v>
      </c>
      <c r="H81" s="37"/>
      <c r="I81" s="39"/>
      <c r="M81" s="39"/>
      <c r="AF81" s="48"/>
      <c r="AG81" s="39"/>
      <c r="AH81" s="49"/>
    </row>
    <row r="82" spans="1:34" s="25" customFormat="1" ht="15">
      <c r="A82" s="6"/>
      <c r="B82" s="63"/>
      <c r="C82" s="65"/>
      <c r="D82" s="21"/>
      <c r="E82" s="21"/>
      <c r="F82" s="31"/>
      <c r="G82" s="55">
        <f>ROUND(SUM(E82*F82),2)</f>
        <v>0</v>
      </c>
      <c r="H82" s="37"/>
      <c r="I82" s="39"/>
      <c r="M82" s="39"/>
      <c r="AF82" s="48"/>
      <c r="AG82" s="39"/>
      <c r="AH82" s="49"/>
    </row>
    <row r="83" spans="1:34" s="25" customFormat="1" ht="15">
      <c r="A83" s="6"/>
      <c r="B83" s="63"/>
      <c r="C83" s="65"/>
      <c r="D83" s="21"/>
      <c r="E83" s="21"/>
      <c r="F83" s="31"/>
      <c r="G83" s="55">
        <f>ROUND(SUM(E83*F83),2)</f>
        <v>0</v>
      </c>
      <c r="H83" s="37"/>
      <c r="I83" s="39"/>
      <c r="M83" s="39"/>
      <c r="AF83" s="48" t="str">
        <f>C84</f>
        <v>Trepielemendid</v>
      </c>
      <c r="AG83" s="39"/>
      <c r="AH83" s="49">
        <f>G84</f>
        <v>0</v>
      </c>
    </row>
    <row r="84" spans="1:34" s="25" customFormat="1" ht="15">
      <c r="A84" s="6"/>
      <c r="B84" s="30">
        <v>34</v>
      </c>
      <c r="C84" s="64" t="s">
        <v>21</v>
      </c>
      <c r="D84" s="30"/>
      <c r="E84" s="29"/>
      <c r="F84" s="32"/>
      <c r="G84" s="32">
        <f>SUM(G85:G87)</f>
        <v>0</v>
      </c>
      <c r="H84" s="37"/>
      <c r="I84" s="39"/>
      <c r="M84" s="39"/>
      <c r="AF84" s="48"/>
      <c r="AG84" s="39"/>
      <c r="AH84" s="49"/>
    </row>
    <row r="85" spans="1:34" s="25" customFormat="1" ht="15">
      <c r="A85" s="6"/>
      <c r="B85" s="63"/>
      <c r="C85" s="65"/>
      <c r="D85" s="21"/>
      <c r="E85" s="21"/>
      <c r="F85" s="31"/>
      <c r="G85" s="55">
        <f>ROUND(SUM(E85*F85),2)</f>
        <v>0</v>
      </c>
      <c r="H85" s="37"/>
      <c r="I85" s="39"/>
      <c r="M85" s="39"/>
      <c r="AF85" s="48"/>
      <c r="AG85" s="39"/>
      <c r="AH85" s="49"/>
    </row>
    <row r="86" spans="1:34" s="25" customFormat="1" ht="15">
      <c r="A86" s="6"/>
      <c r="B86" s="63"/>
      <c r="C86" s="65"/>
      <c r="D86" s="21"/>
      <c r="E86" s="21"/>
      <c r="F86" s="31"/>
      <c r="G86" s="55">
        <f>ROUND(SUM(E86*F86),2)</f>
        <v>0</v>
      </c>
      <c r="H86" s="37"/>
      <c r="I86" s="39"/>
      <c r="M86" s="39"/>
      <c r="AF86" s="48"/>
      <c r="AG86" s="39"/>
      <c r="AH86" s="49"/>
    </row>
    <row r="87" spans="1:34" s="25" customFormat="1" ht="15">
      <c r="A87" s="6"/>
      <c r="B87" s="63"/>
      <c r="C87" s="65"/>
      <c r="D87" s="21"/>
      <c r="E87" s="21"/>
      <c r="F87" s="31"/>
      <c r="G87" s="55">
        <f>ROUND(SUM(E87*F87),2)</f>
        <v>0</v>
      </c>
      <c r="H87" s="37"/>
      <c r="I87" s="39"/>
      <c r="M87" s="39"/>
      <c r="AF87" s="48" t="str">
        <f>C88</f>
        <v>FASSAADIELEMENDID JA KATUSED </v>
      </c>
      <c r="AG87" s="39"/>
      <c r="AH87" s="49">
        <f>G88</f>
        <v>0</v>
      </c>
    </row>
    <row r="88" spans="1:34" s="25" customFormat="1" ht="15">
      <c r="A88" s="6"/>
      <c r="B88" s="30">
        <v>4</v>
      </c>
      <c r="C88" s="52" t="s">
        <v>94</v>
      </c>
      <c r="D88" s="30"/>
      <c r="E88" s="29"/>
      <c r="F88" s="32"/>
      <c r="G88" s="32">
        <f>SUM(G89,G93,G97,G101,G105,G109)</f>
        <v>0</v>
      </c>
      <c r="H88" s="37"/>
      <c r="I88" s="39"/>
      <c r="M88" s="39"/>
      <c r="AF88" s="48" t="str">
        <f>C89</f>
        <v>Klaasfassaadid, vitriinid ja eriaknad</v>
      </c>
      <c r="AG88" s="39"/>
      <c r="AH88" s="49">
        <f>G89</f>
        <v>0</v>
      </c>
    </row>
    <row r="89" spans="1:34" s="25" customFormat="1" ht="15">
      <c r="A89" s="6"/>
      <c r="B89" s="30">
        <v>41</v>
      </c>
      <c r="C89" s="64" t="s">
        <v>22</v>
      </c>
      <c r="D89" s="30"/>
      <c r="E89" s="29"/>
      <c r="F89" s="32"/>
      <c r="G89" s="32">
        <f>SUM(G90:G92)</f>
        <v>0</v>
      </c>
      <c r="H89" s="37"/>
      <c r="I89" s="39"/>
      <c r="M89" s="39"/>
      <c r="AF89" s="48"/>
      <c r="AG89" s="39"/>
      <c r="AH89" s="49"/>
    </row>
    <row r="90" spans="1:34" s="25" customFormat="1" ht="15">
      <c r="A90" s="6"/>
      <c r="B90" s="63"/>
      <c r="C90" s="65"/>
      <c r="D90" s="21"/>
      <c r="E90" s="21"/>
      <c r="F90" s="31"/>
      <c r="G90" s="55">
        <f>ROUND(SUM(E90*F90),2)</f>
        <v>0</v>
      </c>
      <c r="H90" s="37"/>
      <c r="I90" s="39"/>
      <c r="M90" s="39"/>
      <c r="AF90" s="48"/>
      <c r="AG90" s="39"/>
      <c r="AH90" s="49"/>
    </row>
    <row r="91" spans="1:34" s="25" customFormat="1" ht="15">
      <c r="A91" s="6"/>
      <c r="B91" s="63"/>
      <c r="C91" s="65"/>
      <c r="D91" s="21"/>
      <c r="E91" s="21"/>
      <c r="F91" s="31"/>
      <c r="G91" s="55">
        <f>ROUND(SUM(E91*F91),2)</f>
        <v>0</v>
      </c>
      <c r="H91" s="37"/>
      <c r="I91" s="39"/>
      <c r="M91" s="39"/>
      <c r="AF91" s="48"/>
      <c r="AG91" s="39"/>
      <c r="AH91" s="49"/>
    </row>
    <row r="92" spans="1:34" s="25" customFormat="1" ht="15">
      <c r="A92" s="6"/>
      <c r="B92" s="63"/>
      <c r="C92" s="65"/>
      <c r="D92" s="21"/>
      <c r="E92" s="21"/>
      <c r="F92" s="31"/>
      <c r="G92" s="55">
        <f>ROUND(SUM(E92*F92),2)</f>
        <v>0</v>
      </c>
      <c r="H92" s="37"/>
      <c r="I92" s="39"/>
      <c r="M92" s="39"/>
      <c r="AF92" s="48" t="str">
        <f>C93</f>
        <v>Aknad</v>
      </c>
      <c r="AG92" s="39"/>
      <c r="AH92" s="49">
        <f>G93</f>
        <v>0</v>
      </c>
    </row>
    <row r="93" spans="1:34" s="25" customFormat="1" ht="15">
      <c r="A93" s="6"/>
      <c r="B93" s="30">
        <v>42</v>
      </c>
      <c r="C93" s="64" t="s">
        <v>23</v>
      </c>
      <c r="D93" s="30"/>
      <c r="E93" s="29"/>
      <c r="F93" s="32"/>
      <c r="G93" s="32">
        <f>SUM(G94:G96)</f>
        <v>0</v>
      </c>
      <c r="H93" s="37"/>
      <c r="I93" s="39"/>
      <c r="M93" s="39"/>
      <c r="AF93" s="48"/>
      <c r="AG93" s="39"/>
      <c r="AH93" s="49"/>
    </row>
    <row r="94" spans="1:34" s="25" customFormat="1" ht="15">
      <c r="A94" s="6"/>
      <c r="B94" s="63"/>
      <c r="C94" s="65"/>
      <c r="D94" s="21"/>
      <c r="E94" s="21"/>
      <c r="F94" s="31"/>
      <c r="G94" s="55">
        <f>ROUND(SUM(E94*F94),2)</f>
        <v>0</v>
      </c>
      <c r="H94" s="37"/>
      <c r="I94" s="39"/>
      <c r="M94" s="39"/>
      <c r="AF94" s="48"/>
      <c r="AG94" s="39"/>
      <c r="AH94" s="49"/>
    </row>
    <row r="95" spans="1:34" s="25" customFormat="1" ht="15">
      <c r="A95" s="6"/>
      <c r="B95" s="63"/>
      <c r="C95" s="65"/>
      <c r="D95" s="21"/>
      <c r="E95" s="21"/>
      <c r="F95" s="31"/>
      <c r="G95" s="55">
        <f>ROUND(SUM(E95*F95),2)</f>
        <v>0</v>
      </c>
      <c r="H95" s="37"/>
      <c r="I95" s="39"/>
      <c r="M95" s="39"/>
      <c r="AF95" s="48"/>
      <c r="AG95" s="39"/>
      <c r="AH95" s="49"/>
    </row>
    <row r="96" spans="1:34" s="25" customFormat="1" ht="15">
      <c r="A96" s="6"/>
      <c r="B96" s="63"/>
      <c r="C96" s="65"/>
      <c r="D96" s="21"/>
      <c r="E96" s="21"/>
      <c r="F96" s="31"/>
      <c r="G96" s="55">
        <f>ROUND(SUM(E96*F96),2)</f>
        <v>0</v>
      </c>
      <c r="H96" s="37"/>
      <c r="I96" s="39"/>
      <c r="M96" s="39"/>
      <c r="AF96" s="48" t="str">
        <f>C97</f>
        <v>Välisuksed ja väravad</v>
      </c>
      <c r="AG96" s="39"/>
      <c r="AH96" s="49">
        <f>G97</f>
        <v>0</v>
      </c>
    </row>
    <row r="97" spans="1:34" s="25" customFormat="1" ht="15">
      <c r="A97" s="6"/>
      <c r="B97" s="30">
        <v>43</v>
      </c>
      <c r="C97" s="64" t="s">
        <v>24</v>
      </c>
      <c r="D97" s="30"/>
      <c r="E97" s="30"/>
      <c r="F97" s="33"/>
      <c r="G97" s="32">
        <f>SUM(G98:G100)</f>
        <v>0</v>
      </c>
      <c r="H97" s="37"/>
      <c r="I97" s="39"/>
      <c r="M97" s="39"/>
      <c r="AF97" s="48"/>
      <c r="AG97" s="39"/>
      <c r="AH97" s="49"/>
    </row>
    <row r="98" spans="1:34" s="25" customFormat="1" ht="15">
      <c r="A98" s="6"/>
      <c r="B98" s="63"/>
      <c r="C98" s="65"/>
      <c r="D98" s="21"/>
      <c r="E98" s="21"/>
      <c r="F98" s="31"/>
      <c r="G98" s="55">
        <f>ROUND(SUM(E98*F98),2)</f>
        <v>0</v>
      </c>
      <c r="H98" s="37"/>
      <c r="I98" s="39"/>
      <c r="M98" s="39"/>
      <c r="AF98" s="48"/>
      <c r="AG98" s="39"/>
      <c r="AH98" s="49"/>
    </row>
    <row r="99" spans="1:34" s="25" customFormat="1" ht="15">
      <c r="A99" s="6"/>
      <c r="B99" s="63"/>
      <c r="C99" s="65"/>
      <c r="D99" s="21"/>
      <c r="E99" s="21"/>
      <c r="F99" s="31"/>
      <c r="G99" s="55">
        <f>ROUND(SUM(E99*F99),2)</f>
        <v>0</v>
      </c>
      <c r="H99" s="37"/>
      <c r="I99" s="39"/>
      <c r="M99" s="39"/>
      <c r="AF99" s="48"/>
      <c r="AG99" s="39"/>
      <c r="AH99" s="49"/>
    </row>
    <row r="100" spans="1:34" s="25" customFormat="1" ht="15">
      <c r="A100" s="6"/>
      <c r="B100" s="63"/>
      <c r="C100" s="65"/>
      <c r="D100" s="21"/>
      <c r="E100" s="21"/>
      <c r="F100" s="31"/>
      <c r="G100" s="55">
        <f>ROUND(SUM(E100*F100),2)</f>
        <v>0</v>
      </c>
      <c r="H100" s="37"/>
      <c r="I100" s="39"/>
      <c r="M100" s="39"/>
      <c r="AF100" s="48" t="str">
        <f>C101</f>
        <v>Rõdud ja terrassid</v>
      </c>
      <c r="AG100" s="39"/>
      <c r="AH100" s="49">
        <f>G101</f>
        <v>0</v>
      </c>
    </row>
    <row r="101" spans="1:34" s="25" customFormat="1" ht="15">
      <c r="A101" s="6"/>
      <c r="B101" s="30">
        <v>44</v>
      </c>
      <c r="C101" s="64" t="s">
        <v>25</v>
      </c>
      <c r="D101" s="30"/>
      <c r="E101" s="30"/>
      <c r="F101" s="33"/>
      <c r="G101" s="32">
        <f>SUM(G102:G104)</f>
        <v>0</v>
      </c>
      <c r="H101" s="37"/>
      <c r="I101" s="39"/>
      <c r="M101" s="39"/>
      <c r="AF101" s="48"/>
      <c r="AG101" s="39"/>
      <c r="AH101" s="49"/>
    </row>
    <row r="102" spans="1:34" s="25" customFormat="1" ht="15">
      <c r="A102" s="6"/>
      <c r="B102" s="63"/>
      <c r="C102" s="65"/>
      <c r="D102" s="21"/>
      <c r="E102" s="21"/>
      <c r="F102" s="31"/>
      <c r="G102" s="55">
        <f>ROUND(SUM(E102*F102),2)</f>
        <v>0</v>
      </c>
      <c r="H102" s="37"/>
      <c r="I102" s="39"/>
      <c r="M102" s="39"/>
      <c r="AF102" s="48"/>
      <c r="AG102" s="39"/>
      <c r="AH102" s="49"/>
    </row>
    <row r="103" spans="1:34" s="25" customFormat="1" ht="15">
      <c r="A103" s="6"/>
      <c r="B103" s="63"/>
      <c r="C103" s="65"/>
      <c r="D103" s="21"/>
      <c r="E103" s="21"/>
      <c r="F103" s="31"/>
      <c r="G103" s="55">
        <f>ROUND(SUM(E103*F103),2)</f>
        <v>0</v>
      </c>
      <c r="H103" s="37"/>
      <c r="I103" s="39"/>
      <c r="M103" s="39"/>
      <c r="AF103" s="48"/>
      <c r="AG103" s="39"/>
      <c r="AH103" s="49"/>
    </row>
    <row r="104" spans="1:34" s="25" customFormat="1" ht="15">
      <c r="A104" s="6"/>
      <c r="B104" s="63"/>
      <c r="C104" s="65"/>
      <c r="D104" s="21"/>
      <c r="E104" s="21"/>
      <c r="F104" s="31"/>
      <c r="G104" s="55">
        <f>ROUND(SUM(E104*F104),2)</f>
        <v>0</v>
      </c>
      <c r="H104" s="37"/>
      <c r="I104" s="39"/>
      <c r="M104" s="39"/>
      <c r="AF104" s="48" t="str">
        <f>C105</f>
        <v>Piirded ja käiguteed</v>
      </c>
      <c r="AG104" s="39"/>
      <c r="AH104" s="49">
        <f>G105</f>
        <v>0</v>
      </c>
    </row>
    <row r="105" spans="1:34" s="25" customFormat="1" ht="15">
      <c r="A105" s="6"/>
      <c r="B105" s="30">
        <v>45</v>
      </c>
      <c r="C105" s="64" t="s">
        <v>26</v>
      </c>
      <c r="D105" s="30"/>
      <c r="E105" s="30"/>
      <c r="F105" s="33"/>
      <c r="G105" s="32">
        <f>SUM(G106:G108)</f>
        <v>0</v>
      </c>
      <c r="H105" s="37"/>
      <c r="I105" s="39"/>
      <c r="M105" s="39"/>
      <c r="AF105" s="48"/>
      <c r="AG105" s="39"/>
      <c r="AH105" s="49"/>
    </row>
    <row r="106" spans="1:34" s="25" customFormat="1" ht="15">
      <c r="A106" s="6"/>
      <c r="B106" s="63"/>
      <c r="C106" s="65"/>
      <c r="D106" s="21"/>
      <c r="E106" s="21"/>
      <c r="F106" s="31"/>
      <c r="G106" s="55">
        <f>ROUND(SUM(E106*F106),2)</f>
        <v>0</v>
      </c>
      <c r="H106" s="37"/>
      <c r="I106" s="39"/>
      <c r="M106" s="39"/>
      <c r="AF106" s="48"/>
      <c r="AG106" s="39"/>
      <c r="AH106" s="49"/>
    </row>
    <row r="107" spans="1:34" s="25" customFormat="1" ht="15">
      <c r="A107" s="6"/>
      <c r="B107" s="63"/>
      <c r="C107" s="65"/>
      <c r="D107" s="21"/>
      <c r="E107" s="21"/>
      <c r="F107" s="31"/>
      <c r="G107" s="55">
        <f>ROUND(SUM(E107*F107),2)</f>
        <v>0</v>
      </c>
      <c r="H107" s="37"/>
      <c r="I107" s="39"/>
      <c r="M107" s="39"/>
      <c r="AF107" s="48"/>
      <c r="AG107" s="39"/>
      <c r="AH107" s="49"/>
    </row>
    <row r="108" spans="1:34" s="25" customFormat="1" ht="15">
      <c r="A108" s="6"/>
      <c r="B108" s="63"/>
      <c r="C108" s="65"/>
      <c r="D108" s="21"/>
      <c r="E108" s="21"/>
      <c r="F108" s="31"/>
      <c r="G108" s="55">
        <f>ROUND(SUM(E108*F108),2)</f>
        <v>0</v>
      </c>
      <c r="H108" s="37"/>
      <c r="I108" s="39"/>
      <c r="M108" s="39"/>
      <c r="AF108" s="48" t="str">
        <f>C109</f>
        <v>Katusetarindid</v>
      </c>
      <c r="AG108" s="39"/>
      <c r="AH108" s="49">
        <f>G109</f>
        <v>0</v>
      </c>
    </row>
    <row r="109" spans="1:34" s="25" customFormat="1" ht="15">
      <c r="A109" s="6"/>
      <c r="B109" s="30">
        <v>46</v>
      </c>
      <c r="C109" s="64" t="s">
        <v>27</v>
      </c>
      <c r="D109" s="30"/>
      <c r="E109" s="30"/>
      <c r="F109" s="33"/>
      <c r="G109" s="32">
        <f>SUM(G110:G112)</f>
        <v>0</v>
      </c>
      <c r="H109" s="37"/>
      <c r="I109" s="39"/>
      <c r="M109" s="39"/>
      <c r="AF109" s="48"/>
      <c r="AG109" s="39"/>
      <c r="AH109" s="49"/>
    </row>
    <row r="110" spans="1:34" s="25" customFormat="1" ht="15">
      <c r="A110" s="6"/>
      <c r="B110" s="63"/>
      <c r="C110" s="65"/>
      <c r="D110" s="21"/>
      <c r="E110" s="21"/>
      <c r="F110" s="31"/>
      <c r="G110" s="55">
        <f>ROUND(SUM(E110*F110),2)</f>
        <v>0</v>
      </c>
      <c r="H110" s="37"/>
      <c r="I110" s="39"/>
      <c r="M110" s="39"/>
      <c r="AF110" s="48"/>
      <c r="AG110" s="39"/>
      <c r="AH110" s="49"/>
    </row>
    <row r="111" spans="1:34" s="25" customFormat="1" ht="15">
      <c r="A111" s="6"/>
      <c r="B111" s="63"/>
      <c r="C111" s="65"/>
      <c r="D111" s="21"/>
      <c r="E111" s="21"/>
      <c r="F111" s="31"/>
      <c r="G111" s="55">
        <f>ROUND(SUM(E111*F111),2)</f>
        <v>0</v>
      </c>
      <c r="H111" s="37"/>
      <c r="I111" s="39"/>
      <c r="M111" s="39"/>
      <c r="AF111" s="48"/>
      <c r="AG111" s="39"/>
      <c r="AH111" s="49"/>
    </row>
    <row r="112" spans="1:34" s="25" customFormat="1" ht="15">
      <c r="A112" s="6"/>
      <c r="B112" s="63"/>
      <c r="C112" s="65"/>
      <c r="D112" s="21"/>
      <c r="E112" s="21"/>
      <c r="F112" s="31"/>
      <c r="G112" s="55">
        <f>ROUND(SUM(E112*F112),2)</f>
        <v>0</v>
      </c>
      <c r="H112" s="37"/>
      <c r="I112" s="39"/>
      <c r="M112" s="39"/>
      <c r="AF112" s="48" t="str">
        <f>C113</f>
        <v>RUUMITARINDID JA PINNAKATTED </v>
      </c>
      <c r="AG112" s="39"/>
      <c r="AH112" s="49">
        <f>G113</f>
        <v>0</v>
      </c>
    </row>
    <row r="113" spans="1:34" s="25" customFormat="1" ht="15">
      <c r="A113" s="6"/>
      <c r="B113" s="30">
        <v>5</v>
      </c>
      <c r="C113" s="52" t="s">
        <v>95</v>
      </c>
      <c r="D113" s="30"/>
      <c r="E113" s="30"/>
      <c r="F113" s="33"/>
      <c r="G113" s="32">
        <f>SUM(G114,G118,G122,G126,G130,G134,G138)</f>
        <v>0</v>
      </c>
      <c r="H113" s="37"/>
      <c r="I113" s="39"/>
      <c r="M113" s="39"/>
      <c r="AF113" s="48" t="str">
        <f>C114</f>
        <v>Vaheseinad</v>
      </c>
      <c r="AG113" s="39"/>
      <c r="AH113" s="49">
        <f>G114</f>
        <v>0</v>
      </c>
    </row>
    <row r="114" spans="1:34" s="25" customFormat="1" ht="15">
      <c r="A114" s="6"/>
      <c r="B114" s="30">
        <v>51</v>
      </c>
      <c r="C114" s="64" t="s">
        <v>28</v>
      </c>
      <c r="D114" s="30"/>
      <c r="E114" s="30"/>
      <c r="F114" s="33"/>
      <c r="G114" s="32">
        <f>SUM(G115:G117)</f>
        <v>0</v>
      </c>
      <c r="H114" s="37"/>
      <c r="I114" s="39"/>
      <c r="M114" s="39"/>
      <c r="AF114" s="48"/>
      <c r="AG114" s="39"/>
      <c r="AH114" s="49"/>
    </row>
    <row r="115" spans="1:34" s="25" customFormat="1" ht="15">
      <c r="A115" s="6"/>
      <c r="B115" s="63"/>
      <c r="C115" s="65"/>
      <c r="D115" s="21"/>
      <c r="E115" s="21"/>
      <c r="F115" s="31"/>
      <c r="G115" s="55">
        <f>ROUND(SUM(E115*F115),2)</f>
        <v>0</v>
      </c>
      <c r="H115" s="37"/>
      <c r="I115" s="39"/>
      <c r="M115" s="39"/>
      <c r="AF115" s="48"/>
      <c r="AG115" s="39"/>
      <c r="AH115" s="49"/>
    </row>
    <row r="116" spans="1:34" s="25" customFormat="1" ht="15">
      <c r="A116" s="6"/>
      <c r="B116" s="63"/>
      <c r="C116" s="65"/>
      <c r="D116" s="21"/>
      <c r="E116" s="21"/>
      <c r="F116" s="31"/>
      <c r="G116" s="55">
        <f>ROUND(SUM(E116*F116),2)</f>
        <v>0</v>
      </c>
      <c r="H116" s="37"/>
      <c r="I116" s="39"/>
      <c r="M116" s="39"/>
      <c r="AF116" s="48"/>
      <c r="AG116" s="39"/>
      <c r="AH116" s="49"/>
    </row>
    <row r="117" spans="1:34" s="25" customFormat="1" ht="15">
      <c r="A117" s="6"/>
      <c r="B117" s="63"/>
      <c r="C117" s="65"/>
      <c r="D117" s="21"/>
      <c r="E117" s="21"/>
      <c r="F117" s="31"/>
      <c r="G117" s="55">
        <f>ROUND(SUM(E117*F117),2)</f>
        <v>0</v>
      </c>
      <c r="H117" s="37"/>
      <c r="I117" s="39"/>
      <c r="M117" s="39"/>
      <c r="AF117" s="48" t="str">
        <f>C118</f>
        <v>Siseuksed</v>
      </c>
      <c r="AG117" s="39"/>
      <c r="AH117" s="49">
        <f>G118</f>
        <v>0</v>
      </c>
    </row>
    <row r="118" spans="1:34" s="25" customFormat="1" ht="15">
      <c r="A118" s="6"/>
      <c r="B118" s="30">
        <v>52</v>
      </c>
      <c r="C118" s="64" t="s">
        <v>29</v>
      </c>
      <c r="D118" s="30"/>
      <c r="E118" s="30"/>
      <c r="F118" s="33"/>
      <c r="G118" s="32">
        <f>SUM(G119:G121)</f>
        <v>0</v>
      </c>
      <c r="H118" s="37"/>
      <c r="I118" s="39"/>
      <c r="M118" s="39"/>
      <c r="AF118" s="48"/>
      <c r="AG118" s="39"/>
      <c r="AH118" s="49"/>
    </row>
    <row r="119" spans="1:34" s="25" customFormat="1" ht="15">
      <c r="A119" s="6"/>
      <c r="B119" s="63"/>
      <c r="C119" s="65"/>
      <c r="D119" s="21"/>
      <c r="E119" s="21"/>
      <c r="F119" s="31"/>
      <c r="G119" s="55">
        <f>ROUND(SUM(E119*F119),2)</f>
        <v>0</v>
      </c>
      <c r="H119" s="37"/>
      <c r="I119" s="39"/>
      <c r="M119" s="39"/>
      <c r="AF119" s="48"/>
      <c r="AG119" s="39"/>
      <c r="AH119" s="49"/>
    </row>
    <row r="120" spans="1:34" s="25" customFormat="1" ht="15">
      <c r="A120" s="6"/>
      <c r="B120" s="63"/>
      <c r="C120" s="65"/>
      <c r="D120" s="21"/>
      <c r="E120" s="21"/>
      <c r="F120" s="31"/>
      <c r="G120" s="55">
        <f>ROUND(SUM(E120*F120),2)</f>
        <v>0</v>
      </c>
      <c r="H120" s="37"/>
      <c r="I120" s="39"/>
      <c r="M120" s="39"/>
      <c r="AF120" s="48"/>
      <c r="AG120" s="39"/>
      <c r="AH120" s="49"/>
    </row>
    <row r="121" spans="1:34" s="25" customFormat="1" ht="15">
      <c r="A121" s="6"/>
      <c r="B121" s="63"/>
      <c r="C121" s="65"/>
      <c r="D121" s="21"/>
      <c r="E121" s="21"/>
      <c r="F121" s="31"/>
      <c r="G121" s="55">
        <f>ROUND(SUM(E121*F121),2)</f>
        <v>0</v>
      </c>
      <c r="H121" s="37"/>
      <c r="I121" s="39"/>
      <c r="M121" s="39"/>
      <c r="AF121" s="48" t="str">
        <f>C122</f>
        <v>Siseseinte pinnakatted</v>
      </c>
      <c r="AG121" s="39"/>
      <c r="AH121" s="49">
        <f>G122</f>
        <v>0</v>
      </c>
    </row>
    <row r="122" spans="1:34" s="25" customFormat="1" ht="15">
      <c r="A122" s="6"/>
      <c r="B122" s="30">
        <v>53</v>
      </c>
      <c r="C122" s="64" t="s">
        <v>30</v>
      </c>
      <c r="D122" s="30"/>
      <c r="E122" s="30"/>
      <c r="F122" s="33"/>
      <c r="G122" s="32">
        <f>SUM(G123:G125)</f>
        <v>0</v>
      </c>
      <c r="H122" s="37"/>
      <c r="I122" s="39"/>
      <c r="M122" s="39"/>
      <c r="AF122" s="48"/>
      <c r="AG122" s="39"/>
      <c r="AH122" s="49"/>
    </row>
    <row r="123" spans="1:34" s="25" customFormat="1" ht="15">
      <c r="A123" s="6"/>
      <c r="B123" s="63"/>
      <c r="C123" s="65"/>
      <c r="D123" s="21"/>
      <c r="E123" s="21"/>
      <c r="F123" s="31"/>
      <c r="G123" s="55">
        <f>ROUND(SUM(E123*F123),2)</f>
        <v>0</v>
      </c>
      <c r="H123" s="37"/>
      <c r="I123" s="39"/>
      <c r="M123" s="39"/>
      <c r="AF123" s="48"/>
      <c r="AG123" s="39"/>
      <c r="AH123" s="49"/>
    </row>
    <row r="124" spans="1:34" s="25" customFormat="1" ht="15">
      <c r="A124" s="6"/>
      <c r="B124" s="63"/>
      <c r="C124" s="65"/>
      <c r="D124" s="21"/>
      <c r="E124" s="21"/>
      <c r="F124" s="31"/>
      <c r="G124" s="55">
        <f>ROUND(SUM(E124*F124),2)</f>
        <v>0</v>
      </c>
      <c r="H124" s="37"/>
      <c r="I124" s="39"/>
      <c r="M124" s="39"/>
      <c r="AF124" s="48"/>
      <c r="AG124" s="39"/>
      <c r="AH124" s="49"/>
    </row>
    <row r="125" spans="1:34" s="25" customFormat="1" ht="15">
      <c r="A125" s="6"/>
      <c r="B125" s="63"/>
      <c r="C125" s="65"/>
      <c r="D125" s="21"/>
      <c r="E125" s="21"/>
      <c r="F125" s="31"/>
      <c r="G125" s="55">
        <f>ROUND(SUM(E125*F125),2)</f>
        <v>0</v>
      </c>
      <c r="H125" s="37"/>
      <c r="I125" s="39"/>
      <c r="M125" s="39"/>
      <c r="AF125" s="48" t="str">
        <f>C126</f>
        <v>Lagede pinnakatted</v>
      </c>
      <c r="AG125" s="39"/>
      <c r="AH125" s="49">
        <f>G126</f>
        <v>0</v>
      </c>
    </row>
    <row r="126" spans="1:34" s="25" customFormat="1" ht="15">
      <c r="A126" s="6"/>
      <c r="B126" s="30">
        <v>54</v>
      </c>
      <c r="C126" s="64" t="s">
        <v>126</v>
      </c>
      <c r="D126" s="30"/>
      <c r="E126" s="30"/>
      <c r="F126" s="33"/>
      <c r="G126" s="32">
        <f>SUM(G127:G129)</f>
        <v>0</v>
      </c>
      <c r="H126" s="37"/>
      <c r="I126" s="39"/>
      <c r="M126" s="39"/>
      <c r="AF126" s="48"/>
      <c r="AG126" s="39"/>
      <c r="AH126" s="49"/>
    </row>
    <row r="127" spans="1:34" s="25" customFormat="1" ht="15">
      <c r="A127" s="6"/>
      <c r="B127" s="63"/>
      <c r="C127" s="65"/>
      <c r="D127" s="21"/>
      <c r="E127" s="21"/>
      <c r="F127" s="31"/>
      <c r="G127" s="55">
        <f>ROUND(SUM(E127*F127),2)</f>
        <v>0</v>
      </c>
      <c r="H127" s="37"/>
      <c r="I127" s="39"/>
      <c r="M127" s="39"/>
      <c r="AF127" s="48"/>
      <c r="AG127" s="39"/>
      <c r="AH127" s="49"/>
    </row>
    <row r="128" spans="1:34" s="25" customFormat="1" ht="15">
      <c r="A128" s="6"/>
      <c r="B128" s="63"/>
      <c r="C128" s="65"/>
      <c r="D128" s="21"/>
      <c r="E128" s="21"/>
      <c r="F128" s="31"/>
      <c r="G128" s="55">
        <f>ROUND(SUM(E128*F128),2)</f>
        <v>0</v>
      </c>
      <c r="H128" s="37"/>
      <c r="I128" s="39"/>
      <c r="M128" s="39"/>
      <c r="AF128" s="48"/>
      <c r="AG128" s="39"/>
      <c r="AH128" s="49"/>
    </row>
    <row r="129" spans="1:34" s="25" customFormat="1" ht="15">
      <c r="A129" s="6"/>
      <c r="B129" s="63"/>
      <c r="C129" s="65"/>
      <c r="D129" s="21"/>
      <c r="E129" s="21"/>
      <c r="F129" s="31"/>
      <c r="G129" s="55">
        <f>ROUND(SUM(E129*F129),2)</f>
        <v>0</v>
      </c>
      <c r="H129" s="37"/>
      <c r="I129" s="39"/>
      <c r="M129" s="39"/>
      <c r="AF129" s="48" t="str">
        <f>C130</f>
        <v>Treppide pinnakatted</v>
      </c>
      <c r="AG129" s="39"/>
      <c r="AH129" s="49">
        <f>G130</f>
        <v>0</v>
      </c>
    </row>
    <row r="130" spans="1:34" s="25" customFormat="1" ht="15">
      <c r="A130" s="6"/>
      <c r="B130" s="30">
        <v>55</v>
      </c>
      <c r="C130" s="64" t="s">
        <v>31</v>
      </c>
      <c r="D130" s="30"/>
      <c r="E130" s="30"/>
      <c r="F130" s="33"/>
      <c r="G130" s="32">
        <f>SUM(G131:G133)</f>
        <v>0</v>
      </c>
      <c r="H130" s="37"/>
      <c r="I130" s="39"/>
      <c r="M130" s="39"/>
      <c r="AF130" s="48"/>
      <c r="AG130" s="39"/>
      <c r="AH130" s="49"/>
    </row>
    <row r="131" spans="1:34" s="25" customFormat="1" ht="15">
      <c r="A131" s="6"/>
      <c r="B131" s="63"/>
      <c r="C131" s="65"/>
      <c r="D131" s="21"/>
      <c r="E131" s="21"/>
      <c r="F131" s="31"/>
      <c r="G131" s="55">
        <f>ROUND(SUM(E131*F131),2)</f>
        <v>0</v>
      </c>
      <c r="H131" s="37"/>
      <c r="I131" s="39"/>
      <c r="M131" s="39"/>
      <c r="AF131" s="48"/>
      <c r="AG131" s="39"/>
      <c r="AH131" s="49"/>
    </row>
    <row r="132" spans="1:34" s="25" customFormat="1" ht="15">
      <c r="A132" s="6"/>
      <c r="B132" s="63"/>
      <c r="C132" s="65"/>
      <c r="D132" s="21"/>
      <c r="E132" s="21"/>
      <c r="F132" s="31"/>
      <c r="G132" s="55">
        <f>ROUND(SUM(E132*F132),2)</f>
        <v>0</v>
      </c>
      <c r="H132" s="37"/>
      <c r="I132" s="39"/>
      <c r="M132" s="39"/>
      <c r="AF132" s="48"/>
      <c r="AG132" s="39"/>
      <c r="AH132" s="49"/>
    </row>
    <row r="133" spans="1:34" s="25" customFormat="1" ht="15">
      <c r="A133" s="6"/>
      <c r="B133" s="63"/>
      <c r="C133" s="65"/>
      <c r="D133" s="21"/>
      <c r="E133" s="21"/>
      <c r="F133" s="31"/>
      <c r="G133" s="55">
        <f>ROUND(SUM(E133*F133),2)</f>
        <v>0</v>
      </c>
      <c r="H133" s="37"/>
      <c r="I133" s="39"/>
      <c r="M133" s="39"/>
      <c r="AF133" s="48" t="str">
        <f>C134</f>
        <v>Põrandad ja põrandakatted</v>
      </c>
      <c r="AG133" s="39"/>
      <c r="AH133" s="49">
        <f>G134</f>
        <v>0</v>
      </c>
    </row>
    <row r="134" spans="1:34" s="25" customFormat="1" ht="15">
      <c r="A134" s="6"/>
      <c r="B134" s="30">
        <v>56</v>
      </c>
      <c r="C134" s="64" t="s">
        <v>32</v>
      </c>
      <c r="D134" s="30"/>
      <c r="E134" s="30"/>
      <c r="F134" s="33"/>
      <c r="G134" s="32">
        <f>SUM(G135:G137)</f>
        <v>0</v>
      </c>
      <c r="H134" s="37"/>
      <c r="I134" s="39"/>
      <c r="M134" s="39"/>
      <c r="AF134" s="48"/>
      <c r="AG134" s="39"/>
      <c r="AH134" s="49"/>
    </row>
    <row r="135" spans="1:34" s="25" customFormat="1" ht="15">
      <c r="A135" s="6"/>
      <c r="B135" s="63"/>
      <c r="C135" s="65"/>
      <c r="D135" s="21"/>
      <c r="E135" s="21"/>
      <c r="F135" s="31"/>
      <c r="G135" s="55">
        <f>ROUND(SUM(E135*F135),2)</f>
        <v>0</v>
      </c>
      <c r="H135" s="37"/>
      <c r="I135" s="39"/>
      <c r="M135" s="39"/>
      <c r="AF135" s="48"/>
      <c r="AG135" s="39"/>
      <c r="AH135" s="49"/>
    </row>
    <row r="136" spans="1:34" s="25" customFormat="1" ht="15">
      <c r="A136" s="6"/>
      <c r="B136" s="63"/>
      <c r="C136" s="65"/>
      <c r="D136" s="21"/>
      <c r="E136" s="21"/>
      <c r="F136" s="31"/>
      <c r="G136" s="55">
        <f>ROUND(SUM(E136*F136),2)</f>
        <v>0</v>
      </c>
      <c r="H136" s="37"/>
      <c r="I136" s="39"/>
      <c r="M136" s="39"/>
      <c r="AF136" s="48"/>
      <c r="AG136" s="39"/>
      <c r="AH136" s="49"/>
    </row>
    <row r="137" spans="1:34" s="25" customFormat="1" ht="15">
      <c r="A137" s="6"/>
      <c r="B137" s="63"/>
      <c r="C137" s="65"/>
      <c r="D137" s="21"/>
      <c r="E137" s="21"/>
      <c r="F137" s="31"/>
      <c r="G137" s="55">
        <f>ROUND(SUM(E137*F137),2)</f>
        <v>0</v>
      </c>
      <c r="H137" s="37"/>
      <c r="I137" s="39"/>
      <c r="M137" s="39"/>
      <c r="AF137" s="48" t="str">
        <f>C138</f>
        <v>Eriruumide pinnakatted</v>
      </c>
      <c r="AG137" s="39"/>
      <c r="AH137" s="49">
        <f>G138</f>
        <v>0</v>
      </c>
    </row>
    <row r="138" spans="1:34" s="25" customFormat="1" ht="15">
      <c r="A138" s="6"/>
      <c r="B138" s="30">
        <v>57</v>
      </c>
      <c r="C138" s="64" t="s">
        <v>33</v>
      </c>
      <c r="D138" s="30"/>
      <c r="E138" s="30"/>
      <c r="F138" s="33"/>
      <c r="G138" s="32">
        <f>SUM(G139:G141)</f>
        <v>0</v>
      </c>
      <c r="H138" s="37"/>
      <c r="I138" s="39"/>
      <c r="M138" s="39"/>
      <c r="AF138" s="48"/>
      <c r="AG138" s="39"/>
      <c r="AH138" s="49"/>
    </row>
    <row r="139" spans="1:34" s="25" customFormat="1" ht="15">
      <c r="A139" s="6"/>
      <c r="B139" s="61"/>
      <c r="C139" s="66"/>
      <c r="D139" s="20"/>
      <c r="E139" s="20"/>
      <c r="F139" s="34"/>
      <c r="G139" s="55">
        <f>ROUND(SUM(E139*F139),2)</f>
        <v>0</v>
      </c>
      <c r="H139" s="37"/>
      <c r="I139" s="39"/>
      <c r="M139" s="39"/>
      <c r="AF139" s="48"/>
      <c r="AG139" s="39"/>
      <c r="AH139" s="49"/>
    </row>
    <row r="140" spans="1:34" s="25" customFormat="1" ht="15">
      <c r="A140" s="6"/>
      <c r="B140" s="61"/>
      <c r="C140" s="66"/>
      <c r="D140" s="20"/>
      <c r="E140" s="20"/>
      <c r="F140" s="34"/>
      <c r="G140" s="55">
        <f>ROUND(SUM(E140*F140),2)</f>
        <v>0</v>
      </c>
      <c r="H140" s="37"/>
      <c r="I140" s="39"/>
      <c r="M140" s="39"/>
      <c r="AF140" s="48"/>
      <c r="AG140" s="39"/>
      <c r="AH140" s="49"/>
    </row>
    <row r="141" spans="1:34" s="25" customFormat="1" ht="15">
      <c r="A141" s="6"/>
      <c r="B141" s="61"/>
      <c r="C141" s="66"/>
      <c r="D141" s="20"/>
      <c r="E141" s="20"/>
      <c r="F141" s="34"/>
      <c r="G141" s="55">
        <f>ROUND(SUM(E141*F141),2)</f>
        <v>0</v>
      </c>
      <c r="H141" s="37"/>
      <c r="I141" s="39"/>
      <c r="M141" s="39"/>
      <c r="AF141" s="48" t="str">
        <f>C142</f>
        <v>TEHNOSÜSTEEMID </v>
      </c>
      <c r="AG141" s="39"/>
      <c r="AH141" s="49">
        <f>G142</f>
        <v>0</v>
      </c>
    </row>
    <row r="142" spans="1:34" s="25" customFormat="1" ht="15">
      <c r="A142" s="6"/>
      <c r="B142" s="30">
        <v>6</v>
      </c>
      <c r="C142" s="52" t="s">
        <v>96</v>
      </c>
      <c r="D142" s="30"/>
      <c r="E142" s="30"/>
      <c r="F142" s="33"/>
      <c r="G142" s="32">
        <f>SUM(G143,G147,G151,G155,G159)</f>
        <v>0</v>
      </c>
      <c r="H142" s="37"/>
      <c r="I142" s="39"/>
      <c r="M142" s="39"/>
      <c r="AF142" s="48" t="str">
        <f>C143</f>
        <v>Veevarustus ja kanalisatsioon</v>
      </c>
      <c r="AG142" s="39"/>
      <c r="AH142" s="49">
        <f>G143</f>
        <v>0</v>
      </c>
    </row>
    <row r="143" spans="1:34" s="25" customFormat="1" ht="15">
      <c r="A143" s="6"/>
      <c r="B143" s="30">
        <v>61</v>
      </c>
      <c r="C143" s="64" t="s">
        <v>34</v>
      </c>
      <c r="D143" s="30"/>
      <c r="E143" s="30"/>
      <c r="F143" s="33"/>
      <c r="G143" s="32">
        <f>SUM(G144:G146)</f>
        <v>0</v>
      </c>
      <c r="H143" s="37"/>
      <c r="I143" s="39"/>
      <c r="M143" s="39"/>
      <c r="AF143" s="48"/>
      <c r="AG143" s="39"/>
      <c r="AH143" s="49"/>
    </row>
    <row r="144" spans="1:34" s="25" customFormat="1" ht="15">
      <c r="A144" s="6"/>
      <c r="B144" s="63"/>
      <c r="C144" s="65"/>
      <c r="D144" s="21"/>
      <c r="E144" s="21"/>
      <c r="F144" s="31"/>
      <c r="G144" s="55">
        <f>ROUND(SUM(E144*F144),2)</f>
        <v>0</v>
      </c>
      <c r="H144" s="37"/>
      <c r="I144" s="39"/>
      <c r="M144" s="39"/>
      <c r="AF144" s="48"/>
      <c r="AG144" s="39"/>
      <c r="AH144" s="49"/>
    </row>
    <row r="145" spans="1:34" s="25" customFormat="1" ht="15">
      <c r="A145" s="6"/>
      <c r="B145" s="63"/>
      <c r="C145" s="65"/>
      <c r="D145" s="21"/>
      <c r="E145" s="21"/>
      <c r="F145" s="31"/>
      <c r="G145" s="55">
        <f>ROUND(SUM(E145*F145),2)</f>
        <v>0</v>
      </c>
      <c r="H145" s="37"/>
      <c r="I145" s="39"/>
      <c r="M145" s="39"/>
      <c r="AF145" s="48"/>
      <c r="AG145" s="39"/>
      <c r="AH145" s="49"/>
    </row>
    <row r="146" spans="1:34" s="25" customFormat="1" ht="15">
      <c r="A146" s="6"/>
      <c r="B146" s="63"/>
      <c r="C146" s="65"/>
      <c r="D146" s="21"/>
      <c r="E146" s="21"/>
      <c r="F146" s="31"/>
      <c r="G146" s="55">
        <f>ROUND(SUM(E146*F146),2)</f>
        <v>0</v>
      </c>
      <c r="H146" s="37"/>
      <c r="I146" s="39"/>
      <c r="M146" s="39"/>
      <c r="AF146" s="48" t="str">
        <f>C147</f>
        <v>Küte, ventilatsioon ja jahutus</v>
      </c>
      <c r="AG146" s="39"/>
      <c r="AH146" s="49">
        <f>G147</f>
        <v>0</v>
      </c>
    </row>
    <row r="147" spans="1:34" s="25" customFormat="1" ht="15">
      <c r="A147" s="6"/>
      <c r="B147" s="30">
        <v>62</v>
      </c>
      <c r="C147" s="64" t="s">
        <v>35</v>
      </c>
      <c r="D147" s="30"/>
      <c r="E147" s="30"/>
      <c r="F147" s="33"/>
      <c r="G147" s="32">
        <f>SUM(G148:G150)</f>
        <v>0</v>
      </c>
      <c r="H147" s="37"/>
      <c r="I147" s="39"/>
      <c r="M147" s="39"/>
      <c r="AF147" s="48"/>
      <c r="AG147" s="39"/>
      <c r="AH147" s="49"/>
    </row>
    <row r="148" spans="1:34" s="25" customFormat="1" ht="15">
      <c r="A148" s="6"/>
      <c r="B148" s="20"/>
      <c r="C148" s="67"/>
      <c r="D148" s="21"/>
      <c r="E148" s="21"/>
      <c r="F148" s="31"/>
      <c r="G148" s="55">
        <f>ROUND(SUM(E148*F148),2)</f>
        <v>0</v>
      </c>
      <c r="H148" s="37"/>
      <c r="I148" s="39"/>
      <c r="M148" s="39"/>
      <c r="AF148" s="48"/>
      <c r="AG148" s="39"/>
      <c r="AH148" s="49"/>
    </row>
    <row r="149" spans="1:34" s="25" customFormat="1" ht="15">
      <c r="A149" s="6"/>
      <c r="B149" s="20"/>
      <c r="C149" s="67"/>
      <c r="D149" s="21"/>
      <c r="E149" s="21"/>
      <c r="F149" s="31"/>
      <c r="G149" s="55">
        <f>ROUND(SUM(E149*F149),2)</f>
        <v>0</v>
      </c>
      <c r="H149" s="37"/>
      <c r="I149" s="39"/>
      <c r="M149" s="39"/>
      <c r="AF149" s="48"/>
      <c r="AG149" s="39"/>
      <c r="AH149" s="49"/>
    </row>
    <row r="150" spans="1:34" s="25" customFormat="1" ht="15">
      <c r="A150" s="6"/>
      <c r="B150" s="20"/>
      <c r="C150" s="67"/>
      <c r="D150" s="21"/>
      <c r="E150" s="21"/>
      <c r="F150" s="31"/>
      <c r="G150" s="55">
        <f>ROUND(SUM(E150*F150),2)</f>
        <v>0</v>
      </c>
      <c r="H150" s="37"/>
      <c r="I150" s="39"/>
      <c r="M150" s="39"/>
      <c r="AF150" s="48" t="str">
        <f>C151</f>
        <v>Tuletõrjevarustus</v>
      </c>
      <c r="AG150" s="39"/>
      <c r="AH150" s="49">
        <f>G151</f>
        <v>0</v>
      </c>
    </row>
    <row r="151" spans="1:34" s="25" customFormat="1" ht="15">
      <c r="A151" s="6"/>
      <c r="B151" s="30">
        <v>63</v>
      </c>
      <c r="C151" s="64" t="s">
        <v>36</v>
      </c>
      <c r="D151" s="30"/>
      <c r="E151" s="30"/>
      <c r="F151" s="33"/>
      <c r="G151" s="32">
        <f>SUM(G152:G154)</f>
        <v>0</v>
      </c>
      <c r="H151" s="37"/>
      <c r="I151" s="39"/>
      <c r="M151" s="39"/>
      <c r="AF151" s="48"/>
      <c r="AG151" s="39"/>
      <c r="AH151" s="49"/>
    </row>
    <row r="152" spans="1:34" s="25" customFormat="1" ht="15">
      <c r="A152" s="6"/>
      <c r="B152" s="20"/>
      <c r="C152" s="67"/>
      <c r="D152" s="21"/>
      <c r="E152" s="21"/>
      <c r="F152" s="31"/>
      <c r="G152" s="55">
        <f>ROUND(SUM(E152*F152),2)</f>
        <v>0</v>
      </c>
      <c r="H152" s="37"/>
      <c r="I152" s="39"/>
      <c r="M152" s="39"/>
      <c r="AF152" s="48"/>
      <c r="AG152" s="39"/>
      <c r="AH152" s="49"/>
    </row>
    <row r="153" spans="1:34" s="25" customFormat="1" ht="15">
      <c r="A153" s="6"/>
      <c r="B153" s="20"/>
      <c r="C153" s="67"/>
      <c r="D153" s="21"/>
      <c r="E153" s="21"/>
      <c r="F153" s="31"/>
      <c r="G153" s="55">
        <f>ROUND(SUM(E153*F153),2)</f>
        <v>0</v>
      </c>
      <c r="H153" s="37"/>
      <c r="I153" s="39"/>
      <c r="M153" s="39"/>
      <c r="AF153" s="48"/>
      <c r="AG153" s="39"/>
      <c r="AH153" s="49"/>
    </row>
    <row r="154" spans="1:34" s="25" customFormat="1" ht="15">
      <c r="A154" s="6"/>
      <c r="B154" s="20"/>
      <c r="C154" s="67"/>
      <c r="D154" s="21"/>
      <c r="E154" s="21"/>
      <c r="F154" s="31"/>
      <c r="G154" s="55">
        <f>ROUND(SUM(E154*F154),2)</f>
        <v>0</v>
      </c>
      <c r="H154" s="37"/>
      <c r="I154" s="39"/>
      <c r="M154" s="39"/>
      <c r="AF154" s="48" t="str">
        <f>C155</f>
        <v>Tugevvoolupaigaldis</v>
      </c>
      <c r="AG154" s="39"/>
      <c r="AH154" s="49">
        <f>G155</f>
        <v>0</v>
      </c>
    </row>
    <row r="155" spans="1:34" s="25" customFormat="1" ht="15">
      <c r="A155" s="6"/>
      <c r="B155" s="30">
        <v>64</v>
      </c>
      <c r="C155" s="64" t="s">
        <v>37</v>
      </c>
      <c r="D155" s="30"/>
      <c r="E155" s="30"/>
      <c r="F155" s="33"/>
      <c r="G155" s="32">
        <f>SUM(G156:G158)</f>
        <v>0</v>
      </c>
      <c r="H155" s="37"/>
      <c r="I155" s="39"/>
      <c r="M155" s="39"/>
      <c r="AF155" s="48"/>
      <c r="AG155" s="39"/>
      <c r="AH155" s="49"/>
    </row>
    <row r="156" spans="1:34" s="25" customFormat="1" ht="15">
      <c r="A156" s="6"/>
      <c r="B156" s="20"/>
      <c r="C156" s="67"/>
      <c r="D156" s="21"/>
      <c r="E156" s="21"/>
      <c r="F156" s="31"/>
      <c r="G156" s="55">
        <f>ROUND(SUM(E156*F156),2)</f>
        <v>0</v>
      </c>
      <c r="H156" s="37"/>
      <c r="I156" s="39"/>
      <c r="M156" s="39"/>
      <c r="AF156" s="48"/>
      <c r="AG156" s="39"/>
      <c r="AH156" s="49"/>
    </row>
    <row r="157" spans="1:34" s="25" customFormat="1" ht="15">
      <c r="A157" s="6"/>
      <c r="B157" s="20"/>
      <c r="C157" s="67"/>
      <c r="D157" s="21"/>
      <c r="E157" s="21"/>
      <c r="F157" s="31"/>
      <c r="G157" s="55">
        <f>ROUND(SUM(E157*F157),2)</f>
        <v>0</v>
      </c>
      <c r="H157" s="37"/>
      <c r="I157" s="39"/>
      <c r="M157" s="39"/>
      <c r="AF157" s="48"/>
      <c r="AG157" s="39"/>
      <c r="AH157" s="49"/>
    </row>
    <row r="158" spans="1:34" s="25" customFormat="1" ht="15">
      <c r="A158" s="6"/>
      <c r="B158" s="20"/>
      <c r="C158" s="67"/>
      <c r="D158" s="21"/>
      <c r="E158" s="21"/>
      <c r="F158" s="31"/>
      <c r="G158" s="55">
        <f>ROUND(SUM(E158*F158),2)</f>
        <v>0</v>
      </c>
      <c r="H158" s="37"/>
      <c r="I158" s="39"/>
      <c r="M158" s="39"/>
      <c r="AF158" s="48" t="e">
        <f>#REF!</f>
        <v>#REF!</v>
      </c>
      <c r="AG158" s="39"/>
      <c r="AH158" s="49" t="e">
        <f>#REF!</f>
        <v>#REF!</v>
      </c>
    </row>
    <row r="159" spans="1:34" s="25" customFormat="1" ht="15">
      <c r="A159" s="6"/>
      <c r="B159" s="30">
        <v>65</v>
      </c>
      <c r="C159" s="64" t="s">
        <v>38</v>
      </c>
      <c r="D159" s="30"/>
      <c r="E159" s="30"/>
      <c r="F159" s="33"/>
      <c r="G159" s="32">
        <f>SUM(G160:G162)</f>
        <v>0</v>
      </c>
      <c r="H159" s="37"/>
      <c r="I159" s="39"/>
      <c r="M159" s="39"/>
      <c r="AF159" s="48"/>
      <c r="AG159" s="39"/>
      <c r="AH159" s="49"/>
    </row>
    <row r="160" spans="1:34" s="25" customFormat="1" ht="15">
      <c r="A160" s="6"/>
      <c r="B160" s="20"/>
      <c r="C160" s="67"/>
      <c r="D160" s="21"/>
      <c r="E160" s="21"/>
      <c r="F160" s="31"/>
      <c r="G160" s="55">
        <f>ROUND(SUM(E160*F160),2)</f>
        <v>0</v>
      </c>
      <c r="H160" s="37"/>
      <c r="I160" s="39"/>
      <c r="M160" s="39"/>
      <c r="AF160" s="48"/>
      <c r="AG160" s="39"/>
      <c r="AH160" s="49"/>
    </row>
    <row r="161" spans="1:34" s="25" customFormat="1" ht="15">
      <c r="A161" s="6"/>
      <c r="B161" s="20"/>
      <c r="C161" s="67"/>
      <c r="D161" s="21"/>
      <c r="E161" s="21"/>
      <c r="F161" s="31"/>
      <c r="G161" s="55">
        <f>ROUND(SUM(E161*F161),2)</f>
        <v>0</v>
      </c>
      <c r="H161" s="37"/>
      <c r="I161" s="39"/>
      <c r="M161" s="39"/>
      <c r="AF161" s="48"/>
      <c r="AG161" s="39"/>
      <c r="AH161" s="49"/>
    </row>
    <row r="162" spans="1:34" s="25" customFormat="1" ht="15">
      <c r="A162" s="6"/>
      <c r="B162" s="20"/>
      <c r="C162" s="67"/>
      <c r="D162" s="21"/>
      <c r="E162" s="21"/>
      <c r="F162" s="31"/>
      <c r="G162" s="55">
        <f>ROUND(SUM(E162*F162),2)</f>
        <v>0</v>
      </c>
      <c r="H162" s="37"/>
      <c r="I162" s="39"/>
      <c r="M162" s="39"/>
      <c r="AF162" s="48"/>
      <c r="AG162" s="39"/>
      <c r="AH162" s="49"/>
    </row>
    <row r="163" spans="1:34" s="25" customFormat="1" ht="15">
      <c r="A163" s="6"/>
      <c r="B163" s="30">
        <v>7</v>
      </c>
      <c r="C163" s="52" t="s">
        <v>97</v>
      </c>
      <c r="D163" s="30"/>
      <c r="E163" s="30"/>
      <c r="F163" s="33"/>
      <c r="G163" s="32">
        <f>SUM(G164,G168,G172,G176,G180,G184,G188)</f>
        <v>0</v>
      </c>
      <c r="H163" s="37"/>
      <c r="I163" s="39"/>
      <c r="M163" s="39"/>
      <c r="AF163" s="48" t="str">
        <f>C164</f>
        <v>Ajutised ehitised ehitusplatsil</v>
      </c>
      <c r="AG163" s="39"/>
      <c r="AH163" s="49">
        <f>G164</f>
        <v>0</v>
      </c>
    </row>
    <row r="164" spans="1:34" s="25" customFormat="1" ht="15">
      <c r="A164" s="6"/>
      <c r="B164" s="30">
        <v>71</v>
      </c>
      <c r="C164" s="64" t="s">
        <v>39</v>
      </c>
      <c r="D164" s="30"/>
      <c r="E164" s="30"/>
      <c r="F164" s="33"/>
      <c r="G164" s="32">
        <f>SUM(G165:G167)</f>
        <v>0</v>
      </c>
      <c r="H164" s="37"/>
      <c r="I164" s="39"/>
      <c r="M164" s="39"/>
      <c r="AF164" s="48"/>
      <c r="AG164" s="39"/>
      <c r="AH164" s="49"/>
    </row>
    <row r="165" spans="1:34" s="25" customFormat="1" ht="15">
      <c r="A165" s="6"/>
      <c r="B165" s="20"/>
      <c r="C165" s="67"/>
      <c r="D165" s="21"/>
      <c r="E165" s="21"/>
      <c r="F165" s="31"/>
      <c r="G165" s="55">
        <f>ROUND(SUM(E165*F165),2)</f>
        <v>0</v>
      </c>
      <c r="H165" s="37"/>
      <c r="I165" s="39"/>
      <c r="M165" s="39"/>
      <c r="AF165" s="48"/>
      <c r="AG165" s="39"/>
      <c r="AH165" s="49"/>
    </row>
    <row r="166" spans="1:34" s="25" customFormat="1" ht="15">
      <c r="A166" s="6"/>
      <c r="B166" s="20"/>
      <c r="C166" s="67"/>
      <c r="D166" s="21"/>
      <c r="E166" s="21"/>
      <c r="F166" s="31"/>
      <c r="G166" s="55">
        <f>ROUND(SUM(E166*F166),2)</f>
        <v>0</v>
      </c>
      <c r="H166" s="37"/>
      <c r="I166" s="39"/>
      <c r="M166" s="39"/>
      <c r="AF166" s="48"/>
      <c r="AG166" s="39"/>
      <c r="AH166" s="49"/>
    </row>
    <row r="167" spans="1:34" s="25" customFormat="1" ht="15">
      <c r="A167" s="6"/>
      <c r="B167" s="20"/>
      <c r="C167" s="67"/>
      <c r="D167" s="21"/>
      <c r="E167" s="21"/>
      <c r="F167" s="31"/>
      <c r="G167" s="55">
        <f>ROUND(SUM(E167*F167),2)</f>
        <v>0</v>
      </c>
      <c r="H167" s="37"/>
      <c r="I167" s="39"/>
      <c r="M167" s="39"/>
      <c r="AF167" s="48" t="str">
        <f>C168</f>
        <v>Ajutised tehnosüsteemid</v>
      </c>
      <c r="AG167" s="39"/>
      <c r="AH167" s="49">
        <f>G168</f>
        <v>0</v>
      </c>
    </row>
    <row r="168" spans="1:34" s="25" customFormat="1" ht="15">
      <c r="A168" s="6"/>
      <c r="B168" s="30">
        <v>72</v>
      </c>
      <c r="C168" s="64" t="s">
        <v>40</v>
      </c>
      <c r="D168" s="30"/>
      <c r="E168" s="30"/>
      <c r="F168" s="33"/>
      <c r="G168" s="32">
        <f>SUM(G169:G171)</f>
        <v>0</v>
      </c>
      <c r="H168" s="37"/>
      <c r="I168" s="39"/>
      <c r="M168" s="39"/>
      <c r="AF168" s="48"/>
      <c r="AG168" s="39"/>
      <c r="AH168" s="49"/>
    </row>
    <row r="169" spans="1:34" s="25" customFormat="1" ht="15">
      <c r="A169" s="6"/>
      <c r="B169" s="20"/>
      <c r="C169" s="67"/>
      <c r="D169" s="21"/>
      <c r="E169" s="21"/>
      <c r="F169" s="31"/>
      <c r="G169" s="55">
        <f>ROUND(SUM(E169*F169),2)</f>
        <v>0</v>
      </c>
      <c r="H169" s="37"/>
      <c r="I169" s="39"/>
      <c r="M169" s="39"/>
      <c r="AF169" s="48"/>
      <c r="AG169" s="39"/>
      <c r="AH169" s="49"/>
    </row>
    <row r="170" spans="1:34" s="25" customFormat="1" ht="15">
      <c r="A170" s="6"/>
      <c r="B170" s="20"/>
      <c r="C170" s="67"/>
      <c r="D170" s="21"/>
      <c r="E170" s="21"/>
      <c r="F170" s="31"/>
      <c r="G170" s="55">
        <f>ROUND(SUM(E170*F170),2)</f>
        <v>0</v>
      </c>
      <c r="H170" s="37"/>
      <c r="I170" s="39"/>
      <c r="M170" s="39"/>
      <c r="AF170" s="48"/>
      <c r="AG170" s="39"/>
      <c r="AH170" s="49"/>
    </row>
    <row r="171" spans="1:34" s="25" customFormat="1" ht="15">
      <c r="A171" s="6"/>
      <c r="B171" s="20"/>
      <c r="C171" s="67"/>
      <c r="D171" s="21"/>
      <c r="E171" s="21"/>
      <c r="F171" s="31"/>
      <c r="G171" s="55">
        <f>ROUND(SUM(E171*F171),2)</f>
        <v>0</v>
      </c>
      <c r="H171" s="37"/>
      <c r="I171" s="39"/>
      <c r="M171" s="39"/>
      <c r="AF171" s="48" t="str">
        <f>C172</f>
        <v>Masinad ja seadmed</v>
      </c>
      <c r="AG171" s="39"/>
      <c r="AH171" s="49">
        <f>G172</f>
        <v>0</v>
      </c>
    </row>
    <row r="172" spans="1:34" s="25" customFormat="1" ht="15">
      <c r="A172" s="6"/>
      <c r="B172" s="30">
        <v>73</v>
      </c>
      <c r="C172" s="64" t="s">
        <v>41</v>
      </c>
      <c r="D172" s="30"/>
      <c r="E172" s="30"/>
      <c r="F172" s="33"/>
      <c r="G172" s="32">
        <f>SUM(G173:G175)</f>
        <v>0</v>
      </c>
      <c r="H172" s="37"/>
      <c r="I172" s="39"/>
      <c r="M172" s="39"/>
      <c r="AF172" s="48"/>
      <c r="AG172" s="39"/>
      <c r="AH172" s="49"/>
    </row>
    <row r="173" spans="1:34" s="25" customFormat="1" ht="15">
      <c r="A173" s="6"/>
      <c r="B173" s="20"/>
      <c r="C173" s="67"/>
      <c r="D173" s="21"/>
      <c r="E173" s="21"/>
      <c r="F173" s="31"/>
      <c r="G173" s="55">
        <f>ROUND(SUM(E173*F173),2)</f>
        <v>0</v>
      </c>
      <c r="H173" s="37"/>
      <c r="I173" s="39"/>
      <c r="M173" s="39"/>
      <c r="AF173" s="48"/>
      <c r="AG173" s="39"/>
      <c r="AH173" s="49"/>
    </row>
    <row r="174" spans="1:34" s="25" customFormat="1" ht="15">
      <c r="A174" s="6"/>
      <c r="B174" s="20"/>
      <c r="C174" s="67"/>
      <c r="D174" s="21"/>
      <c r="E174" s="21"/>
      <c r="F174" s="31"/>
      <c r="G174" s="55">
        <f>ROUND(SUM(E174*F174),2)</f>
        <v>0</v>
      </c>
      <c r="H174" s="37"/>
      <c r="I174" s="39"/>
      <c r="M174" s="39"/>
      <c r="AF174" s="48"/>
      <c r="AG174" s="39"/>
      <c r="AH174" s="49"/>
    </row>
    <row r="175" spans="1:34" s="25" customFormat="1" ht="15">
      <c r="A175" s="6"/>
      <c r="B175" s="20"/>
      <c r="C175" s="67"/>
      <c r="D175" s="21"/>
      <c r="E175" s="21"/>
      <c r="F175" s="31"/>
      <c r="G175" s="55">
        <f>ROUND(SUM(E175*F175),2)</f>
        <v>0</v>
      </c>
      <c r="H175" s="37"/>
      <c r="I175" s="39"/>
      <c r="M175" s="39"/>
      <c r="AF175" s="48" t="str">
        <f>C176</f>
        <v>Tööriistad ja -vahendid</v>
      </c>
      <c r="AG175" s="39"/>
      <c r="AH175" s="49">
        <f>G176</f>
        <v>0</v>
      </c>
    </row>
    <row r="176" spans="1:34" s="25" customFormat="1" ht="15">
      <c r="A176" s="6"/>
      <c r="B176" s="30">
        <v>74</v>
      </c>
      <c r="C176" s="64" t="s">
        <v>90</v>
      </c>
      <c r="D176" s="30"/>
      <c r="E176" s="30"/>
      <c r="F176" s="33"/>
      <c r="G176" s="55">
        <f>SUM(G177:G179)</f>
        <v>0</v>
      </c>
      <c r="H176" s="37"/>
      <c r="I176" s="39"/>
      <c r="M176" s="39"/>
      <c r="AF176" s="48"/>
      <c r="AG176" s="39"/>
      <c r="AH176" s="49"/>
    </row>
    <row r="177" spans="1:34" s="25" customFormat="1" ht="15">
      <c r="A177" s="6"/>
      <c r="B177" s="68"/>
      <c r="C177" s="69"/>
      <c r="D177" s="21"/>
      <c r="E177" s="21"/>
      <c r="F177" s="31"/>
      <c r="G177" s="55">
        <f>ROUND(SUM(E177*F177),2)</f>
        <v>0</v>
      </c>
      <c r="H177" s="37"/>
      <c r="I177" s="39"/>
      <c r="M177" s="39"/>
      <c r="AF177" s="48"/>
      <c r="AG177" s="39"/>
      <c r="AH177" s="49"/>
    </row>
    <row r="178" spans="1:34" s="25" customFormat="1" ht="15">
      <c r="A178" s="6"/>
      <c r="B178" s="68"/>
      <c r="C178" s="69"/>
      <c r="D178" s="21"/>
      <c r="E178" s="21"/>
      <c r="F178" s="31"/>
      <c r="G178" s="55">
        <f>ROUND(SUM(E178*F178),2)</f>
        <v>0</v>
      </c>
      <c r="H178" s="37"/>
      <c r="I178" s="39"/>
      <c r="M178" s="39"/>
      <c r="AF178" s="48"/>
      <c r="AG178" s="39"/>
      <c r="AH178" s="49"/>
    </row>
    <row r="179" spans="1:34" s="25" customFormat="1" ht="15">
      <c r="A179" s="6"/>
      <c r="B179" s="68"/>
      <c r="C179" s="69"/>
      <c r="D179" s="21"/>
      <c r="E179" s="21"/>
      <c r="F179" s="31"/>
      <c r="G179" s="55">
        <f>ROUND(SUM(E179*F179),2)</f>
        <v>0</v>
      </c>
      <c r="H179" s="37"/>
      <c r="I179" s="39"/>
      <c r="M179" s="39"/>
      <c r="AF179" s="48" t="str">
        <f>C180</f>
        <v>Abimaterjalid</v>
      </c>
      <c r="AG179" s="39"/>
      <c r="AH179" s="49">
        <f>G180</f>
        <v>0</v>
      </c>
    </row>
    <row r="180" spans="1:34" s="25" customFormat="1" ht="15">
      <c r="A180" s="6"/>
      <c r="B180" s="30">
        <v>75</v>
      </c>
      <c r="C180" s="64" t="s">
        <v>42</v>
      </c>
      <c r="D180" s="30"/>
      <c r="E180" s="30"/>
      <c r="F180" s="33"/>
      <c r="G180" s="55">
        <f>SUM(G181:G183)</f>
        <v>0</v>
      </c>
      <c r="H180" s="37"/>
      <c r="I180" s="39"/>
      <c r="M180" s="39"/>
      <c r="AF180" s="48"/>
      <c r="AG180" s="39"/>
      <c r="AH180" s="49"/>
    </row>
    <row r="181" spans="1:34" s="25" customFormat="1" ht="15">
      <c r="A181" s="6"/>
      <c r="B181" s="68"/>
      <c r="C181" s="69"/>
      <c r="D181" s="20"/>
      <c r="E181" s="20"/>
      <c r="F181" s="34"/>
      <c r="G181" s="55">
        <f>ROUND(SUM(E181*F181),2)</f>
        <v>0</v>
      </c>
      <c r="H181" s="37"/>
      <c r="I181" s="39"/>
      <c r="M181" s="39"/>
      <c r="AF181" s="48"/>
      <c r="AG181" s="39"/>
      <c r="AH181" s="49"/>
    </row>
    <row r="182" spans="1:34" s="25" customFormat="1" ht="15">
      <c r="A182" s="6"/>
      <c r="B182" s="68"/>
      <c r="C182" s="69"/>
      <c r="D182" s="20"/>
      <c r="E182" s="20"/>
      <c r="F182" s="34"/>
      <c r="G182" s="55">
        <f>ROUND(SUM(E182*F182),2)</f>
        <v>0</v>
      </c>
      <c r="H182" s="37"/>
      <c r="I182" s="39"/>
      <c r="M182" s="39"/>
      <c r="AF182" s="48"/>
      <c r="AG182" s="39"/>
      <c r="AH182" s="49"/>
    </row>
    <row r="183" spans="1:34" s="25" customFormat="1" ht="15">
      <c r="A183" s="6"/>
      <c r="B183" s="68"/>
      <c r="C183" s="69"/>
      <c r="D183" s="20"/>
      <c r="E183" s="20"/>
      <c r="F183" s="34"/>
      <c r="G183" s="55">
        <f>ROUND(SUM(E183*F183),2)</f>
        <v>0</v>
      </c>
      <c r="H183" s="37"/>
      <c r="I183" s="39"/>
      <c r="M183" s="39"/>
      <c r="AF183" s="48" t="str">
        <f>C184</f>
        <v>Energiakulu</v>
      </c>
      <c r="AG183" s="39"/>
      <c r="AH183" s="49">
        <f>G184</f>
        <v>0</v>
      </c>
    </row>
    <row r="184" spans="1:34" s="25" customFormat="1" ht="15">
      <c r="A184" s="6"/>
      <c r="B184" s="30">
        <v>76</v>
      </c>
      <c r="C184" s="64" t="s">
        <v>43</v>
      </c>
      <c r="D184" s="30"/>
      <c r="E184" s="30"/>
      <c r="F184" s="33"/>
      <c r="G184" s="32">
        <f>SUM(G185:G187)</f>
        <v>0</v>
      </c>
      <c r="H184" s="37"/>
      <c r="I184" s="39"/>
      <c r="M184" s="39"/>
      <c r="AF184" s="48"/>
      <c r="AG184" s="39"/>
      <c r="AH184" s="49"/>
    </row>
    <row r="185" spans="1:34" s="25" customFormat="1" ht="15">
      <c r="A185" s="6"/>
      <c r="B185" s="20"/>
      <c r="C185" s="67"/>
      <c r="D185" s="21"/>
      <c r="E185" s="21"/>
      <c r="F185" s="31"/>
      <c r="G185" s="55">
        <f>ROUND(SUM(E185*F185),2)</f>
        <v>0</v>
      </c>
      <c r="H185" s="37"/>
      <c r="I185" s="39"/>
      <c r="M185" s="39"/>
      <c r="AF185" s="48"/>
      <c r="AG185" s="39"/>
      <c r="AH185" s="49"/>
    </row>
    <row r="186" spans="1:34" s="25" customFormat="1" ht="15">
      <c r="A186" s="6"/>
      <c r="B186" s="20"/>
      <c r="C186" s="67"/>
      <c r="D186" s="21"/>
      <c r="E186" s="21"/>
      <c r="F186" s="31"/>
      <c r="G186" s="55">
        <f>ROUND(SUM(E186*F186),2)</f>
        <v>0</v>
      </c>
      <c r="H186" s="37"/>
      <c r="I186" s="39"/>
      <c r="M186" s="39"/>
      <c r="AF186" s="48"/>
      <c r="AG186" s="39"/>
      <c r="AH186" s="49"/>
    </row>
    <row r="187" spans="1:34" s="25" customFormat="1" ht="15">
      <c r="A187" s="6"/>
      <c r="B187" s="20"/>
      <c r="C187" s="67"/>
      <c r="D187" s="21"/>
      <c r="E187" s="21"/>
      <c r="F187" s="31"/>
      <c r="G187" s="55">
        <f>SUM(E187*F187)</f>
        <v>0</v>
      </c>
      <c r="H187" s="37"/>
      <c r="I187" s="39"/>
      <c r="M187" s="39"/>
      <c r="AF187" s="48" t="str">
        <f>C188</f>
        <v>Veod</v>
      </c>
      <c r="AG187" s="39"/>
      <c r="AH187" s="49">
        <f>G188</f>
        <v>0</v>
      </c>
    </row>
    <row r="188" spans="1:34" s="25" customFormat="1" ht="15">
      <c r="A188" s="6"/>
      <c r="B188" s="30">
        <v>77</v>
      </c>
      <c r="C188" s="64" t="s">
        <v>44</v>
      </c>
      <c r="D188" s="30"/>
      <c r="E188" s="30"/>
      <c r="F188" s="33"/>
      <c r="G188" s="32">
        <f>SUM(G189:G191)</f>
        <v>0</v>
      </c>
      <c r="H188" s="37"/>
      <c r="I188" s="39"/>
      <c r="M188" s="39"/>
      <c r="AF188" s="48"/>
      <c r="AG188" s="39"/>
      <c r="AH188" s="49"/>
    </row>
    <row r="189" spans="1:34" s="25" customFormat="1" ht="15">
      <c r="A189" s="6"/>
      <c r="B189" s="20"/>
      <c r="C189" s="67"/>
      <c r="D189" s="21"/>
      <c r="E189" s="21"/>
      <c r="F189" s="31"/>
      <c r="G189" s="55">
        <f>ROUND(SUM(E189*F189),2)</f>
        <v>0</v>
      </c>
      <c r="H189" s="37"/>
      <c r="I189" s="39"/>
      <c r="M189" s="39"/>
      <c r="AF189" s="48"/>
      <c r="AG189" s="39"/>
      <c r="AH189" s="49"/>
    </row>
    <row r="190" spans="1:34" s="25" customFormat="1" ht="15">
      <c r="A190" s="6"/>
      <c r="B190" s="20"/>
      <c r="C190" s="67"/>
      <c r="D190" s="21"/>
      <c r="E190" s="21"/>
      <c r="F190" s="31"/>
      <c r="G190" s="55">
        <f>ROUND(SUM(E190*F190),2)</f>
        <v>0</v>
      </c>
      <c r="H190" s="37"/>
      <c r="I190" s="39"/>
      <c r="M190" s="39"/>
      <c r="AF190" s="48"/>
      <c r="AG190" s="39"/>
      <c r="AH190" s="49"/>
    </row>
    <row r="191" spans="1:34" s="25" customFormat="1" ht="15">
      <c r="A191" s="6"/>
      <c r="B191" s="20"/>
      <c r="C191" s="67"/>
      <c r="D191" s="21"/>
      <c r="E191" s="21"/>
      <c r="F191" s="31"/>
      <c r="G191" s="55">
        <f>ROUND(SUM(E191*F191),2)</f>
        <v>0</v>
      </c>
      <c r="H191" s="37"/>
      <c r="I191" s="39"/>
      <c r="M191" s="39"/>
      <c r="AF191" s="48" t="str">
        <f>C192</f>
        <v>EHITUSPLATSI ÜLDKULUD </v>
      </c>
      <c r="AG191" s="39"/>
      <c r="AH191" s="49">
        <f>G192</f>
        <v>0</v>
      </c>
    </row>
    <row r="192" spans="1:34" s="25" customFormat="1" ht="15">
      <c r="A192" s="6"/>
      <c r="B192" s="30">
        <v>8</v>
      </c>
      <c r="C192" s="52" t="s">
        <v>98</v>
      </c>
      <c r="D192" s="30"/>
      <c r="E192" s="30"/>
      <c r="F192" s="33"/>
      <c r="G192" s="32">
        <f>SUM(G193,G197,G201,G205,G209)</f>
        <v>0</v>
      </c>
      <c r="H192" s="37"/>
      <c r="I192" s="39"/>
      <c r="M192" s="39"/>
      <c r="AF192" s="48" t="str">
        <f>C193</f>
        <v>Juhtimiskulud</v>
      </c>
      <c r="AG192" s="39"/>
      <c r="AH192" s="49">
        <f>G193</f>
        <v>0</v>
      </c>
    </row>
    <row r="193" spans="1:34" s="25" customFormat="1" ht="15">
      <c r="A193" s="6"/>
      <c r="B193" s="30">
        <v>81</v>
      </c>
      <c r="C193" s="64" t="s">
        <v>45</v>
      </c>
      <c r="D193" s="30"/>
      <c r="E193" s="30"/>
      <c r="F193" s="33"/>
      <c r="G193" s="32">
        <f>SUM(G194:G196)</f>
        <v>0</v>
      </c>
      <c r="H193" s="37"/>
      <c r="I193" s="39"/>
      <c r="M193" s="39"/>
      <c r="AF193" s="48"/>
      <c r="AG193" s="39"/>
      <c r="AH193" s="49"/>
    </row>
    <row r="194" spans="1:34" s="25" customFormat="1" ht="15">
      <c r="A194" s="6"/>
      <c r="B194" s="20"/>
      <c r="C194" s="67"/>
      <c r="D194" s="21"/>
      <c r="E194" s="21"/>
      <c r="F194" s="31"/>
      <c r="G194" s="55">
        <f>ROUND(SUM(E194*F194),2)</f>
        <v>0</v>
      </c>
      <c r="H194" s="37"/>
      <c r="I194" s="39"/>
      <c r="M194" s="39"/>
      <c r="AF194" s="48"/>
      <c r="AG194" s="39"/>
      <c r="AH194" s="49"/>
    </row>
    <row r="195" spans="1:34" s="25" customFormat="1" ht="15">
      <c r="A195" s="6"/>
      <c r="B195" s="20"/>
      <c r="C195" s="67"/>
      <c r="D195" s="21"/>
      <c r="E195" s="21"/>
      <c r="F195" s="31"/>
      <c r="G195" s="55">
        <f>ROUND(SUM(E195*F195),2)</f>
        <v>0</v>
      </c>
      <c r="H195" s="37"/>
      <c r="I195" s="39"/>
      <c r="M195" s="39"/>
      <c r="AF195" s="48"/>
      <c r="AG195" s="39"/>
      <c r="AH195" s="49"/>
    </row>
    <row r="196" spans="1:34" s="25" customFormat="1" ht="15">
      <c r="A196" s="6"/>
      <c r="B196" s="20"/>
      <c r="C196" s="67"/>
      <c r="D196" s="21"/>
      <c r="E196" s="21"/>
      <c r="F196" s="31"/>
      <c r="G196" s="55">
        <f>ROUND(SUM(E196*F196),2)</f>
        <v>0</v>
      </c>
      <c r="H196" s="37"/>
      <c r="I196" s="39"/>
      <c r="M196" s="39"/>
      <c r="AF196" s="48" t="str">
        <f>C197</f>
        <v>Kulud abistavatele tegevustele</v>
      </c>
      <c r="AG196" s="39"/>
      <c r="AH196" s="49">
        <f>G197</f>
        <v>0</v>
      </c>
    </row>
    <row r="197" spans="1:34" s="25" customFormat="1" ht="15">
      <c r="A197" s="6"/>
      <c r="B197" s="30">
        <v>82</v>
      </c>
      <c r="C197" s="64" t="s">
        <v>46</v>
      </c>
      <c r="D197" s="30"/>
      <c r="E197" s="30"/>
      <c r="F197" s="33"/>
      <c r="G197" s="32">
        <f>SUM(G198:G200)</f>
        <v>0</v>
      </c>
      <c r="H197" s="37"/>
      <c r="I197" s="39"/>
      <c r="M197" s="39"/>
      <c r="AF197" s="48"/>
      <c r="AG197" s="39"/>
      <c r="AH197" s="49"/>
    </row>
    <row r="198" spans="1:34" s="25" customFormat="1" ht="15">
      <c r="A198" s="6"/>
      <c r="B198" s="20"/>
      <c r="C198" s="67"/>
      <c r="D198" s="21"/>
      <c r="E198" s="21"/>
      <c r="F198" s="31"/>
      <c r="G198" s="55">
        <f>ROUND(SUM(E198*F198),2)</f>
        <v>0</v>
      </c>
      <c r="H198" s="37"/>
      <c r="I198" s="39"/>
      <c r="M198" s="39"/>
      <c r="AF198" s="48"/>
      <c r="AG198" s="39"/>
      <c r="AH198" s="49"/>
    </row>
    <row r="199" spans="1:34" s="25" customFormat="1" ht="15">
      <c r="A199" s="6"/>
      <c r="B199" s="20"/>
      <c r="C199" s="67"/>
      <c r="D199" s="21"/>
      <c r="E199" s="21"/>
      <c r="F199" s="31"/>
      <c r="G199" s="55">
        <f>ROUND(SUM(E199*F199),2)</f>
        <v>0</v>
      </c>
      <c r="H199" s="37"/>
      <c r="I199" s="39"/>
      <c r="M199" s="39"/>
      <c r="AF199" s="48"/>
      <c r="AG199" s="39"/>
      <c r="AH199" s="49"/>
    </row>
    <row r="200" spans="1:34" s="25" customFormat="1" ht="15">
      <c r="A200" s="6"/>
      <c r="B200" s="20"/>
      <c r="C200" s="67"/>
      <c r="D200" s="21"/>
      <c r="E200" s="21"/>
      <c r="F200" s="31"/>
      <c r="G200" s="55">
        <f>ROUND(SUM(E200*F200),2)</f>
        <v>0</v>
      </c>
      <c r="H200" s="37"/>
      <c r="I200" s="39"/>
      <c r="M200" s="39"/>
      <c r="AF200" s="48" t="str">
        <f>C201</f>
        <v>Erikulud seoses tegevusega välisriikides</v>
      </c>
      <c r="AG200" s="39"/>
      <c r="AH200" s="49">
        <f>G201</f>
        <v>0</v>
      </c>
    </row>
    <row r="201" spans="1:34" s="25" customFormat="1" ht="15">
      <c r="A201" s="6"/>
      <c r="B201" s="30">
        <v>83</v>
      </c>
      <c r="C201" s="64" t="s">
        <v>47</v>
      </c>
      <c r="D201" s="30"/>
      <c r="E201" s="30"/>
      <c r="F201" s="33"/>
      <c r="G201" s="32">
        <f>SUM(G202:G204)</f>
        <v>0</v>
      </c>
      <c r="H201" s="37"/>
      <c r="I201" s="39"/>
      <c r="M201" s="39"/>
      <c r="AF201" s="48"/>
      <c r="AG201" s="39"/>
      <c r="AH201" s="49"/>
    </row>
    <row r="202" spans="1:34" s="25" customFormat="1" ht="15">
      <c r="A202" s="6"/>
      <c r="B202" s="68"/>
      <c r="C202" s="69"/>
      <c r="D202" s="20"/>
      <c r="E202" s="20"/>
      <c r="F202" s="34"/>
      <c r="G202" s="55">
        <f>ROUND(SUM(E202*F202),2)</f>
        <v>0</v>
      </c>
      <c r="H202" s="37"/>
      <c r="I202" s="39"/>
      <c r="M202" s="39"/>
      <c r="AF202" s="48"/>
      <c r="AG202" s="39"/>
      <c r="AH202" s="49"/>
    </row>
    <row r="203" spans="1:34" s="25" customFormat="1" ht="15">
      <c r="A203" s="6"/>
      <c r="B203" s="68"/>
      <c r="C203" s="69"/>
      <c r="D203" s="20"/>
      <c r="E203" s="20"/>
      <c r="F203" s="34"/>
      <c r="G203" s="55">
        <f>ROUND(SUM(E203*F203),2)</f>
        <v>0</v>
      </c>
      <c r="H203" s="37"/>
      <c r="I203" s="39"/>
      <c r="M203" s="39"/>
      <c r="AF203" s="48"/>
      <c r="AG203" s="39"/>
      <c r="AH203" s="49"/>
    </row>
    <row r="204" spans="1:34" s="25" customFormat="1" ht="15">
      <c r="A204" s="6"/>
      <c r="B204" s="68"/>
      <c r="C204" s="69"/>
      <c r="D204" s="20"/>
      <c r="E204" s="20"/>
      <c r="F204" s="34"/>
      <c r="G204" s="55">
        <f>ROUND(SUM(E204*F204),2)</f>
        <v>0</v>
      </c>
      <c r="H204" s="37"/>
      <c r="I204" s="39"/>
      <c r="M204" s="39"/>
      <c r="AF204" s="48" t="str">
        <f>C205</f>
        <v>Talvised lisakulud</v>
      </c>
      <c r="AG204" s="39"/>
      <c r="AH204" s="49">
        <f>G205</f>
        <v>0</v>
      </c>
    </row>
    <row r="205" spans="1:34" s="25" customFormat="1" ht="15">
      <c r="A205" s="6"/>
      <c r="B205" s="30">
        <v>84</v>
      </c>
      <c r="C205" s="64" t="s">
        <v>48</v>
      </c>
      <c r="D205" s="30"/>
      <c r="E205" s="30"/>
      <c r="F205" s="33"/>
      <c r="G205" s="32">
        <f>SUM(G206:G208)</f>
        <v>0</v>
      </c>
      <c r="H205" s="37"/>
      <c r="I205" s="39"/>
      <c r="M205" s="39"/>
      <c r="AF205" s="48"/>
      <c r="AG205" s="39"/>
      <c r="AH205" s="49"/>
    </row>
    <row r="206" spans="1:34" s="25" customFormat="1" ht="15">
      <c r="A206" s="6"/>
      <c r="B206" s="20"/>
      <c r="C206" s="67"/>
      <c r="D206" s="21"/>
      <c r="E206" s="21"/>
      <c r="F206" s="31"/>
      <c r="G206" s="55">
        <f>ROUND(SUM(E206*F206),2)</f>
        <v>0</v>
      </c>
      <c r="H206" s="37"/>
      <c r="I206" s="39"/>
      <c r="M206" s="39"/>
      <c r="AF206" s="48"/>
      <c r="AG206" s="39"/>
      <c r="AH206" s="49"/>
    </row>
    <row r="207" spans="1:34" s="25" customFormat="1" ht="15">
      <c r="A207" s="6"/>
      <c r="B207" s="20"/>
      <c r="C207" s="67"/>
      <c r="D207" s="21"/>
      <c r="E207" s="21"/>
      <c r="F207" s="31"/>
      <c r="G207" s="55">
        <f>ROUND(SUM(E207*F207),2)</f>
        <v>0</v>
      </c>
      <c r="H207" s="37"/>
      <c r="I207" s="39"/>
      <c r="M207" s="39"/>
      <c r="AF207" s="48"/>
      <c r="AG207" s="39"/>
      <c r="AH207" s="49"/>
    </row>
    <row r="208" spans="1:34" s="25" customFormat="1" ht="15">
      <c r="A208" s="6"/>
      <c r="B208" s="20"/>
      <c r="C208" s="67"/>
      <c r="D208" s="21"/>
      <c r="E208" s="21"/>
      <c r="F208" s="31"/>
      <c r="G208" s="55">
        <f>ROUND(SUM(E208*F208),2)</f>
        <v>0</v>
      </c>
      <c r="H208" s="37"/>
      <c r="I208" s="39"/>
      <c r="M208" s="39"/>
      <c r="AF208" s="48" t="str">
        <f>C209</f>
        <v>Lepingu erikulud</v>
      </c>
      <c r="AG208" s="39"/>
      <c r="AH208" s="49">
        <f>G209</f>
        <v>0</v>
      </c>
    </row>
    <row r="209" spans="1:34" s="25" customFormat="1" ht="15">
      <c r="A209" s="6"/>
      <c r="B209" s="30">
        <v>85</v>
      </c>
      <c r="C209" s="64" t="s">
        <v>49</v>
      </c>
      <c r="D209" s="30"/>
      <c r="E209" s="30"/>
      <c r="F209" s="33"/>
      <c r="G209" s="32">
        <f>SUM(G210:G212)</f>
        <v>0</v>
      </c>
      <c r="H209" s="37"/>
      <c r="I209" s="39"/>
      <c r="M209" s="39"/>
      <c r="AF209" s="48"/>
      <c r="AG209" s="39"/>
      <c r="AH209" s="49"/>
    </row>
    <row r="210" spans="1:34" s="25" customFormat="1" ht="15">
      <c r="A210" s="6"/>
      <c r="B210" s="20"/>
      <c r="C210" s="67"/>
      <c r="D210" s="21"/>
      <c r="E210" s="21"/>
      <c r="F210" s="31"/>
      <c r="G210" s="55">
        <f>ROUND(SUM(E210*F210),2)</f>
        <v>0</v>
      </c>
      <c r="H210" s="37"/>
      <c r="I210" s="39"/>
      <c r="M210" s="39"/>
      <c r="AF210" s="48"/>
      <c r="AG210" s="39"/>
      <c r="AH210" s="49"/>
    </row>
    <row r="211" spans="1:34" s="25" customFormat="1" ht="15">
      <c r="A211" s="6"/>
      <c r="B211" s="20"/>
      <c r="C211" s="67"/>
      <c r="D211" s="21"/>
      <c r="E211" s="21"/>
      <c r="F211" s="31"/>
      <c r="G211" s="55">
        <f>ROUND(SUM(E211*F211),2)</f>
        <v>0</v>
      </c>
      <c r="H211" s="37"/>
      <c r="I211" s="39"/>
      <c r="M211" s="39"/>
      <c r="AF211" s="48"/>
      <c r="AG211" s="39"/>
      <c r="AH211" s="49"/>
    </row>
    <row r="212" spans="2:7" ht="15">
      <c r="B212" s="20"/>
      <c r="C212" s="67"/>
      <c r="D212" s="21"/>
      <c r="E212" s="21"/>
      <c r="F212" s="31"/>
      <c r="G212" s="55">
        <f>ROUND(SUM(E212*F212),2)</f>
        <v>0</v>
      </c>
    </row>
  </sheetData>
  <sheetProtection formatCells="0" formatColumns="0" formatRows="0" insertColumns="0" insertRows="0" insertHyperlinks="0" deleteColumns="0" deleteRows="0" sort="0" autoFilter="0" pivotTables="0"/>
  <mergeCells count="20">
    <mergeCell ref="B24:C24"/>
    <mergeCell ref="B15:D15"/>
    <mergeCell ref="E13:G13"/>
    <mergeCell ref="B13:D13"/>
    <mergeCell ref="E17:G17"/>
    <mergeCell ref="B11:G11"/>
    <mergeCell ref="B20:G20"/>
    <mergeCell ref="B17:D17"/>
    <mergeCell ref="E16:G16"/>
    <mergeCell ref="E12:G12"/>
    <mergeCell ref="B6:G6"/>
    <mergeCell ref="B8:D8"/>
    <mergeCell ref="E8:G8"/>
    <mergeCell ref="B10:G10"/>
    <mergeCell ref="B18:G18"/>
    <mergeCell ref="B19:G19"/>
    <mergeCell ref="B14:D14"/>
    <mergeCell ref="B12:D12"/>
    <mergeCell ref="B16:D16"/>
    <mergeCell ref="E15:G15"/>
  </mergeCells>
  <dataValidations count="2">
    <dataValidation type="textLength" operator="equal" allowBlank="1" showInputMessage="1" showErrorMessage="1" sqref="F13:G14 E13:E16">
      <formula1>9</formula1>
    </dataValidation>
    <dataValidation type="textLength" operator="equal" allowBlank="1" showInputMessage="1" showErrorMessage="1" sqref="E17:G19">
      <formula1>14</formula1>
    </dataValidation>
  </dataValidations>
  <printOptions/>
  <pageMargins left="0.7" right="0.7" top="0.75" bottom="0.75" header="0.3" footer="0.3"/>
  <pageSetup fitToHeight="0" fitToWidth="1" horizontalDpi="600" verticalDpi="600" orientation="portrait" paperSize="9" scale="61" r:id="rId2"/>
  <ignoredErrors>
    <ignoredError sqref="G25:G26 G22:G23" unlockedFormula="1"/>
    <ignoredError sqref="G30 G34 G38 G42 G46 G50:G51 G55 G59 G63 G67 G71:G72 G76 G80 G84 G88:G89 G93 G97 G101 G105 G109 G113:G114 G118 G122 G126 G130 G134 G138 G143 G147 G151 G155 G163:G164 G168 G172 G176 G180 G184 G187:G188 G192:G193 G197 G201 G205 G209"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1"/>
  <dimension ref="A2:G69"/>
  <sheetViews>
    <sheetView zoomScalePageLayoutView="0" workbookViewId="0" topLeftCell="A36">
      <selection activeCell="C44" sqref="C44"/>
    </sheetView>
  </sheetViews>
  <sheetFormatPr defaultColWidth="9.140625" defaultRowHeight="12.75"/>
  <cols>
    <col min="1" max="1" width="3.00390625" style="8" bestFit="1" customWidth="1"/>
    <col min="2" max="2" width="56.57421875" style="8" bestFit="1" customWidth="1"/>
    <col min="3" max="3" width="91.57421875" style="8" customWidth="1"/>
    <col min="4" max="6" width="15.57421875" style="8" customWidth="1"/>
    <col min="7" max="7" width="27.421875" style="8" customWidth="1"/>
    <col min="8" max="16384" width="9.140625" style="8" customWidth="1"/>
  </cols>
  <sheetData>
    <row r="2" spans="1:7" ht="15">
      <c r="A2" s="103" t="s">
        <v>131</v>
      </c>
      <c r="B2" s="103"/>
      <c r="C2" s="103"/>
      <c r="D2" s="7"/>
      <c r="E2" s="7"/>
      <c r="F2" s="7"/>
      <c r="G2" s="7"/>
    </row>
    <row r="4" spans="1:7" s="10" customFormat="1" ht="104.25" customHeight="1">
      <c r="A4" s="104" t="s">
        <v>135</v>
      </c>
      <c r="B4" s="104"/>
      <c r="C4" s="104"/>
      <c r="D4" s="9"/>
      <c r="E4" s="9"/>
      <c r="F4" s="9"/>
      <c r="G4" s="9"/>
    </row>
    <row r="5" spans="1:7" s="10" customFormat="1" ht="45.75" customHeight="1">
      <c r="A5" s="102" t="s">
        <v>123</v>
      </c>
      <c r="B5" s="102"/>
      <c r="C5" s="102"/>
      <c r="D5" s="9"/>
      <c r="E5" s="9"/>
      <c r="F5" s="9"/>
      <c r="G5" s="9"/>
    </row>
    <row r="6" spans="1:7" s="10" customFormat="1" ht="15">
      <c r="A6" s="105" t="s">
        <v>124</v>
      </c>
      <c r="B6" s="105"/>
      <c r="C6" s="105"/>
      <c r="D6" s="9"/>
      <c r="E6" s="9"/>
      <c r="F6" s="9"/>
      <c r="G6" s="9"/>
    </row>
    <row r="8" spans="1:3" ht="15">
      <c r="A8" s="4">
        <v>1</v>
      </c>
      <c r="B8" s="5" t="s">
        <v>56</v>
      </c>
      <c r="C8" s="5" t="s">
        <v>57</v>
      </c>
    </row>
    <row r="9" spans="1:3" s="12" customFormat="1" ht="15">
      <c r="A9" s="11"/>
      <c r="B9" s="11" t="s">
        <v>55</v>
      </c>
      <c r="C9" s="11"/>
    </row>
    <row r="10" spans="1:5" s="12" customFormat="1" ht="15">
      <c r="A10" s="72"/>
      <c r="B10" s="72" t="s">
        <v>128</v>
      </c>
      <c r="C10" s="72"/>
      <c r="E10" s="15"/>
    </row>
    <row r="11" spans="1:3" ht="16.5" customHeight="1">
      <c r="A11" s="1"/>
      <c r="B11" s="16" t="s">
        <v>60</v>
      </c>
      <c r="C11" s="13" t="s">
        <v>61</v>
      </c>
    </row>
    <row r="12" spans="1:3" ht="30.75">
      <c r="A12" s="1"/>
      <c r="B12" s="16" t="s">
        <v>3</v>
      </c>
      <c r="C12" s="14" t="s">
        <v>58</v>
      </c>
    </row>
    <row r="13" spans="1:3" ht="15">
      <c r="A13" s="1"/>
      <c r="B13" s="16" t="s">
        <v>134</v>
      </c>
      <c r="C13" s="14" t="s">
        <v>136</v>
      </c>
    </row>
    <row r="14" spans="1:3" ht="15">
      <c r="A14" s="1"/>
      <c r="B14" s="16" t="s">
        <v>2</v>
      </c>
      <c r="C14" s="13" t="s">
        <v>59</v>
      </c>
    </row>
    <row r="15" spans="1:3" ht="15">
      <c r="A15" s="2"/>
      <c r="B15" s="16" t="s">
        <v>129</v>
      </c>
      <c r="C15" s="13"/>
    </row>
    <row r="16" spans="1:3" ht="15">
      <c r="A16" s="2"/>
      <c r="B16" s="16" t="s">
        <v>130</v>
      </c>
      <c r="C16" s="14"/>
    </row>
    <row r="17" spans="1:3" ht="15">
      <c r="A17" s="70"/>
      <c r="B17" s="70" t="s">
        <v>62</v>
      </c>
      <c r="C17" s="70"/>
    </row>
    <row r="18" spans="1:3" ht="15">
      <c r="A18" s="3"/>
      <c r="B18" s="16" t="s">
        <v>63</v>
      </c>
      <c r="C18" s="14"/>
    </row>
    <row r="19" spans="1:3" ht="15">
      <c r="A19" s="3"/>
      <c r="B19" s="16" t="s">
        <v>64</v>
      </c>
      <c r="C19" s="14" t="s">
        <v>125</v>
      </c>
    </row>
    <row r="20" spans="1:3" ht="15">
      <c r="A20" s="3"/>
      <c r="B20" s="16" t="s">
        <v>99</v>
      </c>
      <c r="C20" s="14"/>
    </row>
    <row r="21" spans="1:3" ht="15">
      <c r="A21" s="3"/>
      <c r="B21" s="16" t="s">
        <v>100</v>
      </c>
      <c r="C21" s="14"/>
    </row>
    <row r="22" spans="1:3" ht="15">
      <c r="A22" s="3"/>
      <c r="B22" s="16" t="s">
        <v>101</v>
      </c>
      <c r="C22" s="14"/>
    </row>
    <row r="23" spans="1:3" ht="15">
      <c r="A23" s="3"/>
      <c r="B23" s="16" t="s">
        <v>102</v>
      </c>
      <c r="C23" s="14"/>
    </row>
    <row r="24" spans="1:3" ht="15">
      <c r="A24" s="70"/>
      <c r="B24" s="70" t="s">
        <v>65</v>
      </c>
      <c r="C24" s="70"/>
    </row>
    <row r="25" spans="1:3" ht="15">
      <c r="A25" s="3"/>
      <c r="B25" s="16" t="s">
        <v>66</v>
      </c>
      <c r="C25" s="14"/>
    </row>
    <row r="26" spans="1:3" ht="15">
      <c r="A26" s="3"/>
      <c r="B26" s="16" t="s">
        <v>67</v>
      </c>
      <c r="C26" s="14"/>
    </row>
    <row r="27" spans="1:3" ht="15">
      <c r="A27" s="3"/>
      <c r="B27" s="16" t="s">
        <v>68</v>
      </c>
      <c r="C27" s="14"/>
    </row>
    <row r="28" spans="1:3" ht="15">
      <c r="A28" s="3"/>
      <c r="B28" s="16" t="s">
        <v>69</v>
      </c>
      <c r="C28" s="14"/>
    </row>
    <row r="29" spans="1:3" ht="15">
      <c r="A29" s="3"/>
      <c r="B29" s="16" t="s">
        <v>70</v>
      </c>
      <c r="C29" s="14"/>
    </row>
    <row r="30" spans="1:3" ht="15">
      <c r="A30" s="70"/>
      <c r="B30" s="70" t="s">
        <v>71</v>
      </c>
      <c r="C30" s="70"/>
    </row>
    <row r="31" spans="1:3" ht="15">
      <c r="A31" s="3"/>
      <c r="B31" s="16" t="s">
        <v>72</v>
      </c>
      <c r="C31" s="14"/>
    </row>
    <row r="32" spans="1:3" ht="15">
      <c r="A32" s="3"/>
      <c r="B32" s="16" t="s">
        <v>73</v>
      </c>
      <c r="C32" s="14"/>
    </row>
    <row r="33" spans="1:3" ht="15">
      <c r="A33" s="3"/>
      <c r="B33" s="16" t="s">
        <v>74</v>
      </c>
      <c r="C33" s="14"/>
    </row>
    <row r="34" spans="1:3" ht="15">
      <c r="A34" s="3"/>
      <c r="B34" s="16" t="s">
        <v>75</v>
      </c>
      <c r="C34" s="14"/>
    </row>
    <row r="35" spans="1:3" ht="15">
      <c r="A35" s="70"/>
      <c r="B35" s="70" t="s">
        <v>76</v>
      </c>
      <c r="C35" s="70"/>
    </row>
    <row r="36" spans="1:3" ht="15">
      <c r="A36" s="3"/>
      <c r="B36" s="16" t="s">
        <v>77</v>
      </c>
      <c r="C36" s="14"/>
    </row>
    <row r="37" spans="1:3" ht="15">
      <c r="A37" s="3"/>
      <c r="B37" s="16" t="s">
        <v>78</v>
      </c>
      <c r="C37" s="14"/>
    </row>
    <row r="38" spans="1:3" ht="15">
      <c r="A38" s="3"/>
      <c r="B38" s="16" t="s">
        <v>79</v>
      </c>
      <c r="C38" s="14"/>
    </row>
    <row r="39" spans="1:3" ht="15">
      <c r="A39" s="3"/>
      <c r="B39" s="16" t="s">
        <v>80</v>
      </c>
      <c r="C39" s="14"/>
    </row>
    <row r="40" spans="1:3" ht="15">
      <c r="A40" s="3"/>
      <c r="B40" s="16" t="s">
        <v>81</v>
      </c>
      <c r="C40" s="14"/>
    </row>
    <row r="41" spans="1:3" ht="15">
      <c r="A41" s="3"/>
      <c r="B41" s="16" t="s">
        <v>82</v>
      </c>
      <c r="C41" s="14"/>
    </row>
    <row r="42" spans="1:3" ht="15">
      <c r="A42" s="70"/>
      <c r="B42" s="70" t="s">
        <v>83</v>
      </c>
      <c r="C42" s="70"/>
    </row>
    <row r="43" spans="1:3" ht="15">
      <c r="A43" s="3"/>
      <c r="B43" s="16" t="s">
        <v>84</v>
      </c>
      <c r="C43" s="14"/>
    </row>
    <row r="44" spans="1:3" ht="15">
      <c r="A44" s="3"/>
      <c r="B44" s="16" t="s">
        <v>85</v>
      </c>
      <c r="C44" s="14"/>
    </row>
    <row r="45" spans="1:3" ht="15">
      <c r="A45" s="3"/>
      <c r="B45" s="16" t="s">
        <v>86</v>
      </c>
      <c r="C45" s="14"/>
    </row>
    <row r="46" spans="1:3" ht="15">
      <c r="A46" s="3"/>
      <c r="B46" s="16" t="s">
        <v>127</v>
      </c>
      <c r="C46" s="14"/>
    </row>
    <row r="47" spans="1:3" ht="15">
      <c r="A47" s="3"/>
      <c r="B47" s="16" t="s">
        <v>87</v>
      </c>
      <c r="C47" s="14"/>
    </row>
    <row r="48" spans="1:3" ht="15">
      <c r="A48" s="3"/>
      <c r="B48" s="16" t="s">
        <v>88</v>
      </c>
      <c r="C48" s="14"/>
    </row>
    <row r="49" spans="1:3" ht="15">
      <c r="A49" s="3"/>
      <c r="B49" s="16" t="s">
        <v>89</v>
      </c>
      <c r="C49" s="14"/>
    </row>
    <row r="50" spans="1:3" ht="15">
      <c r="A50" s="70"/>
      <c r="B50" s="70" t="s">
        <v>103</v>
      </c>
      <c r="C50" s="70"/>
    </row>
    <row r="51" spans="1:3" ht="15">
      <c r="A51" s="3"/>
      <c r="B51" s="16" t="s">
        <v>104</v>
      </c>
      <c r="C51" s="14"/>
    </row>
    <row r="52" spans="1:3" ht="15">
      <c r="A52" s="3"/>
      <c r="B52" s="16" t="s">
        <v>105</v>
      </c>
      <c r="C52" s="14"/>
    </row>
    <row r="53" spans="1:3" ht="15">
      <c r="A53" s="3"/>
      <c r="B53" s="16" t="s">
        <v>106</v>
      </c>
      <c r="C53" s="14"/>
    </row>
    <row r="54" spans="1:3" ht="15">
      <c r="A54" s="3"/>
      <c r="B54" s="16" t="s">
        <v>107</v>
      </c>
      <c r="C54" s="14"/>
    </row>
    <row r="55" spans="1:3" ht="15">
      <c r="A55" s="3"/>
      <c r="B55" s="16" t="s">
        <v>108</v>
      </c>
      <c r="C55" s="14"/>
    </row>
    <row r="56" spans="1:3" ht="15">
      <c r="A56" s="70"/>
      <c r="B56" s="70" t="s">
        <v>109</v>
      </c>
      <c r="C56" s="70"/>
    </row>
    <row r="57" spans="1:3" ht="15">
      <c r="A57" s="3"/>
      <c r="B57" s="16" t="s">
        <v>110</v>
      </c>
      <c r="C57" s="14"/>
    </row>
    <row r="58" spans="1:3" ht="15">
      <c r="A58" s="3"/>
      <c r="B58" s="16" t="s">
        <v>111</v>
      </c>
      <c r="C58" s="14"/>
    </row>
    <row r="59" spans="1:3" ht="15">
      <c r="A59" s="3"/>
      <c r="B59" s="16" t="s">
        <v>112</v>
      </c>
      <c r="C59" s="14"/>
    </row>
    <row r="60" spans="1:3" ht="15">
      <c r="A60" s="3"/>
      <c r="B60" s="16" t="s">
        <v>113</v>
      </c>
      <c r="C60" s="14"/>
    </row>
    <row r="61" spans="1:3" ht="15">
      <c r="A61" s="3"/>
      <c r="B61" s="16" t="s">
        <v>114</v>
      </c>
      <c r="C61" s="14"/>
    </row>
    <row r="62" spans="1:3" ht="15">
      <c r="A62" s="3"/>
      <c r="B62" s="16" t="s">
        <v>115</v>
      </c>
      <c r="C62" s="14"/>
    </row>
    <row r="63" spans="1:3" ht="15">
      <c r="A63" s="3"/>
      <c r="B63" s="16" t="s">
        <v>116</v>
      </c>
      <c r="C63" s="14"/>
    </row>
    <row r="64" spans="1:3" ht="15">
      <c r="A64" s="70"/>
      <c r="B64" s="70" t="s">
        <v>117</v>
      </c>
      <c r="C64" s="70"/>
    </row>
    <row r="65" spans="1:3" ht="15">
      <c r="A65" s="71"/>
      <c r="B65" s="16" t="s">
        <v>118</v>
      </c>
      <c r="C65" s="14"/>
    </row>
    <row r="66" spans="1:3" ht="15">
      <c r="A66" s="71"/>
      <c r="B66" s="16" t="s">
        <v>119</v>
      </c>
      <c r="C66" s="14"/>
    </row>
    <row r="67" spans="1:3" ht="15">
      <c r="A67" s="71"/>
      <c r="B67" s="16" t="s">
        <v>120</v>
      </c>
      <c r="C67" s="14"/>
    </row>
    <row r="68" spans="1:3" ht="18">
      <c r="A68" s="71"/>
      <c r="B68" s="16" t="s">
        <v>121</v>
      </c>
      <c r="C68" s="14"/>
    </row>
    <row r="69" spans="1:3" ht="15">
      <c r="A69" s="71"/>
      <c r="B69" s="16" t="s">
        <v>122</v>
      </c>
      <c r="C69" s="14"/>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Siret Lillemäe</cp:lastModifiedBy>
  <cp:lastPrinted>2018-03-15T06:00:28Z</cp:lastPrinted>
  <dcterms:created xsi:type="dcterms:W3CDTF">2010-03-23T10:34:53Z</dcterms:created>
  <dcterms:modified xsi:type="dcterms:W3CDTF">2022-09-20T07:22:25Z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