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65491" windowWidth="14580" windowHeight="12870" activeTab="0"/>
  </bookViews>
  <sheets>
    <sheet name="Ehitustegevuse eelarve" sheetId="1" r:id="rId1"/>
    <sheet name="meny" sheetId="2" state="hidden" r:id="rId2"/>
    <sheet name="Kasutusjuhend" sheetId="3" r:id="rId3"/>
  </sheets>
  <definedNames>
    <definedName name="_xlfn.IFERROR" hidden="1">#NAME?</definedName>
    <definedName name="Prindiala" localSheetId="0">'Ehitustegevuse eelarve'!$A$6:$H$359</definedName>
  </definedNames>
  <calcPr fullCalcOnLoad="1"/>
</workbook>
</file>

<file path=xl/sharedStrings.xml><?xml version="1.0" encoding="utf-8"?>
<sst xmlns="http://schemas.openxmlformats.org/spreadsheetml/2006/main" count="857" uniqueCount="770">
  <si>
    <t>Maht</t>
  </si>
  <si>
    <t>Ühik</t>
  </si>
  <si>
    <t>Rekonstrueerimine</t>
  </si>
  <si>
    <t>Katastritunnus</t>
  </si>
  <si>
    <t>Ehitise andmed</t>
  </si>
  <si>
    <t>Ehitisregistri kood</t>
  </si>
  <si>
    <t>Ehitise põhikonstruktsiooni materjalid</t>
  </si>
  <si>
    <t>Kavandatav tegevus</t>
  </si>
  <si>
    <t>INVESTEERINGUOBJEKTI KIRJELDUS</t>
  </si>
  <si>
    <t>Püstitamine</t>
  </si>
  <si>
    <t>Laiendamine</t>
  </si>
  <si>
    <t>Välisviimistlus</t>
  </si>
  <si>
    <t xml:space="preserve">2. </t>
  </si>
  <si>
    <t xml:space="preserve">3. </t>
  </si>
  <si>
    <t>Ehitusloa/kirjalik nõusolek nr</t>
  </si>
  <si>
    <t xml:space="preserve">4. </t>
  </si>
  <si>
    <t xml:space="preserve">5. </t>
  </si>
  <si>
    <t xml:space="preserve">6. </t>
  </si>
  <si>
    <t xml:space="preserve">7. </t>
  </si>
  <si>
    <t>Ehitise nimetus</t>
  </si>
  <si>
    <t xml:space="preserve">9. </t>
  </si>
  <si>
    <t>Ehitise suletud netopind (m2)</t>
  </si>
  <si>
    <t xml:space="preserve">10. </t>
  </si>
  <si>
    <t>Ehitise maht (m3)</t>
  </si>
  <si>
    <t xml:space="preserve">11. </t>
  </si>
  <si>
    <t>Vundament</t>
  </si>
  <si>
    <t xml:space="preserve">12. </t>
  </si>
  <si>
    <t xml:space="preserve">13. </t>
  </si>
  <si>
    <t xml:space="preserve">14. </t>
  </si>
  <si>
    <t xml:space="preserve">15. </t>
  </si>
  <si>
    <t>Välisseinad</t>
  </si>
  <si>
    <t>Katusekate</t>
  </si>
  <si>
    <t>teekate</t>
  </si>
  <si>
    <t>Raudbetoon</t>
  </si>
  <si>
    <t>(kerg)asfaltbetoon</t>
  </si>
  <si>
    <t>Kiviparkett</t>
  </si>
  <si>
    <t>Pinnatud mustsegu</t>
  </si>
  <si>
    <t>Munakivisillutis</t>
  </si>
  <si>
    <t>Killusti-kruus</t>
  </si>
  <si>
    <t>sideainetega töödeldud pinnastee</t>
  </si>
  <si>
    <t>Vasikad</t>
  </si>
  <si>
    <t>Noorloomad</t>
  </si>
  <si>
    <t>Tõupullid</t>
  </si>
  <si>
    <t>Nuumsead</t>
  </si>
  <si>
    <t>Põhikarja sead</t>
  </si>
  <si>
    <t>Lambad</t>
  </si>
  <si>
    <t>Piimakitsed</t>
  </si>
  <si>
    <t>Kitsed</t>
  </si>
  <si>
    <t>Hobused</t>
  </si>
  <si>
    <t>Muud kodulinnud</t>
  </si>
  <si>
    <t>Lihalinnud</t>
  </si>
  <si>
    <t>Vutid</t>
  </si>
  <si>
    <t>Sugulinnud</t>
  </si>
  <si>
    <t>Tee katte liik + pindala</t>
  </si>
  <si>
    <t>Puudub</t>
  </si>
  <si>
    <t>Madalvundament</t>
  </si>
  <si>
    <t>Vaivundament</t>
  </si>
  <si>
    <t xml:space="preserve">Looduslik kivi </t>
  </si>
  <si>
    <t>Metall</t>
  </si>
  <si>
    <t>Monoliitne raudbetoon</t>
  </si>
  <si>
    <t>Monteeritav raudbetoon</t>
  </si>
  <si>
    <t>Plastmass</t>
  </si>
  <si>
    <t>Puit</t>
  </si>
  <si>
    <t>Tellis</t>
  </si>
  <si>
    <t>Väik- või suurplokk, näiteks vaht, mull, kergkruus, kärg, betoon</t>
  </si>
  <si>
    <t>Muu materjal</t>
  </si>
  <si>
    <t>Välissein</t>
  </si>
  <si>
    <t>Kande ja jäik</t>
  </si>
  <si>
    <t xml:space="preserve">Katus ja katuslagi </t>
  </si>
  <si>
    <t xml:space="preserve">vahelagi </t>
  </si>
  <si>
    <t>Välisseina välisviimistlus</t>
  </si>
  <si>
    <t>Vahelagi</t>
  </si>
  <si>
    <t>Katused ja katuslaed</t>
  </si>
  <si>
    <t>Kande- ja jäigastavad materjalid</t>
  </si>
  <si>
    <t>Ehitise tehnosüsteemide muutmine</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</si>
  <si>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</si>
  <si>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</si>
  <si>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</si>
  <si>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</si>
  <si>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</si>
  <si>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</si>
  <si>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</si>
  <si>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</si>
  <si>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</si>
  <si>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</si>
  <si>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</si>
  <si>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</si>
  <si>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</si>
  <si>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</si>
  <si>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</si>
  <si>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</si>
  <si>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</si>
  <si>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</si>
  <si>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</si>
  <si>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</si>
  <si>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</si>
  <si>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</si>
  <si>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</si>
  <si>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</si>
  <si>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</si>
  <si>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</si>
  <si>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</si>
  <si>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</si>
  <si>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</si>
  <si>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</si>
  <si>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</si>
  <si>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</si>
  <si>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</si>
  <si>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</si>
  <si>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</si>
  <si>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</si>
  <si>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</si>
  <si>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</si>
  <si>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</si>
  <si>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</si>
  <si>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</si>
  <si>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</si>
  <si>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</si>
  <si>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</si>
  <si>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</si>
  <si>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</si>
  <si>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</si>
  <si>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</si>
  <si>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</si>
  <si>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</si>
  <si>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</si>
  <si>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</si>
  <si>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</si>
  <si>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</si>
  <si>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</si>
  <si>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</si>
  <si>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</si>
  <si>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</si>
  <si>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</si>
  <si>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</si>
  <si>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</si>
  <si>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</si>
  <si>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</si>
  <si>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</si>
  <si>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</si>
  <si>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</si>
  <si>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</si>
  <si>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</si>
  <si>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</si>
  <si>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</si>
  <si>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</si>
  <si>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</si>
  <si>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</si>
  <si>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</si>
  <si>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</si>
  <si>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</si>
  <si>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</si>
  <si>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</si>
  <si>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</si>
  <si>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</si>
  <si>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</si>
  <si>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</si>
  <si>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12620 Muuseumi- ja raamatukoguhooned12621 Muuseum, kunstigalerii </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</si>
  <si>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</si>
  <si>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</si>
  <si>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</si>
  <si>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</si>
  <si>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</si>
  <si>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</si>
  <si>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</si>
  <si>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</si>
  <si>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</si>
  <si>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</si>
  <si>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</si>
  <si>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</si>
  <si>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</si>
  <si>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</si>
  <si>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</si>
  <si>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</si>
  <si>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</si>
  <si>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</si>
  <si>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</si>
  <si>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</si>
  <si>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</si>
  <si>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</si>
  <si>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</si>
  <si>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</si>
  <si>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</si>
  <si>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</si>
  <si>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</si>
  <si>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</si>
  <si>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</si>
  <si>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</si>
  <si>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</si>
  <si>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</si>
  <si>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</si>
  <si>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</si>
  <si>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</si>
  <si>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</si>
  <si>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</si>
  <si>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</si>
  <si>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</si>
  <si>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</si>
  <si>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</si>
  <si>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</si>
  <si>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</si>
  <si>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</si>
  <si>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</si>
  <si>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</si>
  <si>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</si>
  <si>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</si>
  <si>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</si>
  <si>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</si>
  <si>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</si>
  <si>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</si>
  <si>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</si>
  <si>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</si>
  <si>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</si>
  <si>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</si>
  <si>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</si>
  <si>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</si>
  <si>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</si>
  <si>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</si>
  <si>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</si>
  <si>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</si>
  <si>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</si>
  <si>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</si>
  <si>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</si>
  <si>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</si>
  <si>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</si>
  <si>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</si>
  <si>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</si>
  <si>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</si>
  <si>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</si>
  <si>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</si>
  <si>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</si>
  <si>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</si>
  <si>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</si>
  <si>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</si>
  <si>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</si>
  <si>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</si>
  <si>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</si>
  <si>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</si>
  <si>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</si>
  <si>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</si>
  <si>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</si>
  <si>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</si>
  <si>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</si>
  <si>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</si>
  <si>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</si>
  <si>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</si>
  <si>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</si>
  <si>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</si>
  <si>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</si>
  <si>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</si>
  <si>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</si>
  <si>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</si>
  <si>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</si>
  <si>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</si>
  <si>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</si>
  <si>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</si>
  <si>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</si>
  <si>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</si>
  <si>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</si>
  <si>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</si>
  <si>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</si>
  <si>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</si>
  <si>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</si>
  <si>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</si>
  <si>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</si>
  <si>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</si>
  <si>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</si>
  <si>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</si>
  <si>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</si>
  <si>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</si>
  <si>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</si>
  <si>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</si>
  <si>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</si>
  <si>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</si>
  <si>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</si>
  <si>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</si>
  <si>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</si>
  <si>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</si>
  <si>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</si>
  <si>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</si>
  <si>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</si>
  <si>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</si>
  <si>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</si>
  <si>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</si>
  <si>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</si>
  <si>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</si>
  <si>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</si>
  <si>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</si>
  <si>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</si>
  <si>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</si>
  <si>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</si>
  <si>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</si>
  <si>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</si>
  <si>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</si>
  <si>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</si>
  <si>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</si>
  <si>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</si>
  <si>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</si>
  <si>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</si>
  <si>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</si>
  <si>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</si>
  <si>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</si>
  <si>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</si>
  <si>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</si>
  <si>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</si>
  <si>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</si>
  <si>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</si>
  <si>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</si>
  <si>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</si>
  <si>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</si>
  <si>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</si>
  <si>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</si>
  <si>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</si>
  <si>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</si>
  <si>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</si>
  <si>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</si>
  <si>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</si>
  <si>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</si>
  <si>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</si>
  <si>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</si>
  <si>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</si>
  <si>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</si>
  <si>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</si>
  <si>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</si>
  <si>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</si>
  <si>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</si>
  <si>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</si>
  <si>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</si>
  <si>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</si>
  <si>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</si>
  <si>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</si>
  <si>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</si>
  <si>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</si>
  <si>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</si>
  <si>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</si>
  <si>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</si>
  <si>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</si>
  <si>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</si>
  <si>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</si>
  <si>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</si>
  <si>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</si>
  <si>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</si>
  <si>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</si>
  <si>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</si>
  <si>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</si>
  <si>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</si>
  <si>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</si>
  <si>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</si>
  <si>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</si>
  <si>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</si>
  <si>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</si>
  <si>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</si>
  <si>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</si>
  <si>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</si>
  <si>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</si>
  <si>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</si>
  <si>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</si>
  <si>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</si>
  <si>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</si>
  <si>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</si>
  <si>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</si>
  <si>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</si>
  <si>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</si>
  <si>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</si>
  <si>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</si>
  <si>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</si>
  <si>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</si>
  <si>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</si>
  <si>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</si>
  <si>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</si>
  <si>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</si>
  <si>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</si>
  <si>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</si>
  <si>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</si>
  <si>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</si>
  <si>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</si>
  <si>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Plekkprofiil</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</si>
  <si>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</si>
  <si>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</si>
  <si>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</si>
  <si>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</si>
  <si>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</si>
  <si>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</si>
  <si>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</si>
  <si>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</si>
  <si>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</si>
  <si>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</si>
  <si>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</si>
  <si>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</si>
  <si>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</si>
  <si>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</si>
  <si>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</si>
  <si>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</si>
  <si>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</si>
  <si>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</si>
  <si>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</si>
  <si>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</si>
  <si>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</si>
  <si>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</si>
  <si>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</si>
  <si>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(Iga ehitise kohta täidetakse eraldi ehitise pass)</t>
  </si>
  <si>
    <t>Ehitise tehnilised andmed</t>
  </si>
  <si>
    <t>Elektripaigaldis</t>
  </si>
  <si>
    <t>VÄLISRAJATISED</t>
  </si>
  <si>
    <t>Ettevalmistus ja lammutus</t>
  </si>
  <si>
    <t>Ettevalmistus ja raadamine</t>
  </si>
  <si>
    <t>Hoonete ja rajatiste kaitse</t>
  </si>
  <si>
    <t>Taimestiku kaitse</t>
  </si>
  <si>
    <t>Tarbepuidu kogumine</t>
  </si>
  <si>
    <t>Likvideeritavate puude kompensatsioon</t>
  </si>
  <si>
    <t>Hoonete ja rajatiste lammutamine</t>
  </si>
  <si>
    <t>Raadamis- ja lammutusjäätmete vedu ja utiliseerimine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</si>
  <si>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</si>
  <si>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</si>
  <si>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</si>
  <si>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</si>
  <si>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</si>
  <si>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</si>
  <si>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</si>
  <si>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</si>
  <si>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</si>
  <si>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</si>
  <si>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</si>
  <si>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</si>
  <si>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</si>
  <si>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</si>
  <si>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</si>
  <si>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</si>
  <si>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</si>
  <si>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</si>
  <si>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</si>
  <si>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</si>
  <si>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</si>
  <si>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</si>
  <si>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</si>
  <si>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</si>
  <si>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</si>
  <si>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</si>
  <si>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</si>
  <si>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</si>
  <si>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</si>
  <si>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</si>
  <si>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</si>
  <si>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</si>
  <si>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</si>
  <si>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</si>
  <si>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</si>
  <si>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</si>
  <si>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</si>
  <si>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</si>
  <si>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Hoone juurde kuuluv välisvarustus</t>
  </si>
  <si>
    <t>Spordi- ja mänguvarustus</t>
  </si>
  <si>
    <t>Jäätmehooldusvarustus</t>
  </si>
  <si>
    <t>Liiklusalade varustus</t>
  </si>
  <si>
    <t>ALUSED JA VUNDAMENDID</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</si>
  <si>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</si>
  <si>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</si>
  <si>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</si>
  <si>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</si>
  <si>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</si>
  <si>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</si>
  <si>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</si>
  <si>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</si>
  <si>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</si>
  <si>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</si>
  <si>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</si>
  <si>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</si>
  <si>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</si>
  <si>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</si>
  <si>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</si>
  <si>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</si>
  <si>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</si>
  <si>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</si>
  <si>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</si>
  <si>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</si>
  <si>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</si>
  <si>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</si>
  <si>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</si>
  <si>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</si>
  <si>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</si>
  <si>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</si>
  <si>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</si>
  <si>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KANDETARINDID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</si>
  <si>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</si>
  <si>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</si>
  <si>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</si>
  <si>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</si>
  <si>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</si>
  <si>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</si>
  <si>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</si>
  <si>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</si>
  <si>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</si>
  <si>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</si>
  <si>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</si>
  <si>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</si>
  <si>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</si>
  <si>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</si>
  <si>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</si>
  <si>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</si>
  <si>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</si>
  <si>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FASSAADIELEMENDID JA KATUSED</t>
  </si>
  <si>
    <t>Klaasfassaadid, vitriinid ja eriaknad</t>
  </si>
  <si>
    <t>Klaasfassaadid</t>
  </si>
  <si>
    <t>Alumiiniumfassaadid</t>
  </si>
  <si>
    <t>Terasfassaadid</t>
  </si>
  <si>
    <t>Klaasplokist aknad</t>
  </si>
  <si>
    <t>Suitsuluugid, katusaknad</t>
  </si>
  <si>
    <t>Puidust eriaknad</t>
  </si>
  <si>
    <t>PVC eriaknad</t>
  </si>
  <si>
    <t>Aknad</t>
  </si>
  <si>
    <t>Aknalauad</t>
  </si>
  <si>
    <t>Alumiiniumaknad</t>
  </si>
  <si>
    <t>Terasaknad</t>
  </si>
  <si>
    <t>Puit- ja puitalumiiniumaknad</t>
  </si>
  <si>
    <t>PVC aknad</t>
  </si>
  <si>
    <t>Välisuksed ja väravad</t>
  </si>
  <si>
    <t>Lukustus ja varustus</t>
  </si>
  <si>
    <t>Alumiiniumuksed ja -väravad</t>
  </si>
  <si>
    <t>Terasuksed ja -väravad</t>
  </si>
  <si>
    <t>Täisklaasuksed</t>
  </si>
  <si>
    <t>Puituksed ja -väravad</t>
  </si>
  <si>
    <t>PVC uksed</t>
  </si>
  <si>
    <t>Rõdud ja terrassid</t>
  </si>
  <si>
    <t>Pinnakatted</t>
  </si>
  <si>
    <t>Üksikelemendid</t>
  </si>
  <si>
    <t>Piirded ja käiguteed</t>
  </si>
  <si>
    <t>Hooldusplatvormid, sillad, käiguteed</t>
  </si>
  <si>
    <t>Klaasist piirded</t>
  </si>
  <si>
    <t>Metallist piirded</t>
  </si>
  <si>
    <t>Elementtrepid</t>
  </si>
  <si>
    <t>Puidust piirded</t>
  </si>
  <si>
    <t>Katusetarindid</t>
  </si>
  <si>
    <t>Tasanduskihid</t>
  </si>
  <si>
    <t>Katusekatted</t>
  </si>
  <si>
    <t>RUUMITARINDID JA PINNAKATTED</t>
  </si>
  <si>
    <t>Vaheseinad</t>
  </si>
  <si>
    <t>Värvkatted</t>
  </si>
  <si>
    <t>Klaasvaheseinad</t>
  </si>
  <si>
    <t>Metallvaheseinad</t>
  </si>
  <si>
    <t>Laotud vaheseinad</t>
  </si>
  <si>
    <t>Elementvaheseinad</t>
  </si>
  <si>
    <t>Puit- ja kipsplaatvaheseinad</t>
  </si>
  <si>
    <t>PVC vaheseinad</t>
  </si>
  <si>
    <t>Siseaknad</t>
  </si>
  <si>
    <t>Siseuksed</t>
  </si>
  <si>
    <t>Alumiiniumuksed</t>
  </si>
  <si>
    <t>Terasuksed</t>
  </si>
  <si>
    <t>Klaasuksed</t>
  </si>
  <si>
    <t>Puituksed</t>
  </si>
  <si>
    <t>Siseseinte pinnakatted</t>
  </si>
  <si>
    <t>Betoonist elemendid</t>
  </si>
  <si>
    <t>Metall ja plekk-katted</t>
  </si>
  <si>
    <t>Krohv- ja tasandus</t>
  </si>
  <si>
    <t>Plaatkatted</t>
  </si>
  <si>
    <t>Puitvooderdus</t>
  </si>
  <si>
    <t>Looduskivivooder</t>
  </si>
  <si>
    <t>Lageda pinnakatted</t>
  </si>
  <si>
    <t>Betoonlagede tasandus</t>
  </si>
  <si>
    <t>Lagede metall- ja plekk-katted, ripplaed</t>
  </si>
  <si>
    <t>Lagede krohv- ja tasandus</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</si>
  <si>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</si>
  <si>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</si>
  <si>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</si>
  <si>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</si>
  <si>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</si>
  <si>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</si>
  <si>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</si>
  <si>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</si>
  <si>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</si>
  <si>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</si>
  <si>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</si>
  <si>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</si>
  <si>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</si>
  <si>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</si>
  <si>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</si>
  <si>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</si>
  <si>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</si>
  <si>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SISUSTUS, INVENTAR, SEADMED</t>
  </si>
  <si>
    <t xml:space="preserve">Sisustus ja mööbel </t>
  </si>
  <si>
    <t>Inventar</t>
  </si>
  <si>
    <t>Seadmed ja masinad</t>
  </si>
  <si>
    <t>Eriseadmete komplektid</t>
  </si>
  <si>
    <t>Jaotus- ja erivaheseinad</t>
  </si>
  <si>
    <t>WC vaheseinad</t>
  </si>
  <si>
    <t>Metallist erivaheseinad</t>
  </si>
  <si>
    <t>Moodulvaheseinad</t>
  </si>
  <si>
    <t>Puidust erivaheseinad</t>
  </si>
  <si>
    <t>PVC erivaheseinad</t>
  </si>
  <si>
    <t>Tõste- ja teisaldusseadmed</t>
  </si>
  <si>
    <t>Liftid</t>
  </si>
  <si>
    <t>Eskalaatorid, rambid</t>
  </si>
  <si>
    <t>Laadimissillad, tõstukid</t>
  </si>
  <si>
    <t>Lõõrid, korstnad ja küttekolded</t>
  </si>
  <si>
    <t>TEHNOSÜSTEEMID</t>
  </si>
  <si>
    <t>Veevarustus ja kanalisatsioon</t>
  </si>
  <si>
    <t>Veevarustus</t>
  </si>
  <si>
    <t>Kanalisatsioon</t>
  </si>
  <si>
    <t>Sanitaartehnika seadmed</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</si>
  <si>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</si>
  <si>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</si>
  <si>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</si>
  <si>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</si>
  <si>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</si>
  <si>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</si>
  <si>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</si>
  <si>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</si>
  <si>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</si>
  <si>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</si>
  <si>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</si>
  <si>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</si>
  <si>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</si>
  <si>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</si>
  <si>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</si>
  <si>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</si>
  <si>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</si>
  <si>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</si>
  <si>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</si>
  <si>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</si>
  <si>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</si>
  <si>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</si>
  <si>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</si>
  <si>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</si>
  <si>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</si>
  <si>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</si>
  <si>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EHITUSPLATSI KORRALDUSKULUD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</si>
  <si>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</si>
  <si>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</si>
  <si>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</si>
  <si>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</si>
  <si>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</si>
  <si>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</si>
  <si>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</si>
  <si>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</si>
  <si>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</si>
  <si>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</si>
  <si>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</si>
  <si>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</si>
  <si>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</si>
  <si>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</si>
  <si>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</si>
  <si>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</si>
  <si>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</si>
  <si>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</si>
  <si>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</si>
  <si>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</si>
  <si>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Tööriistad ja instrumendid</t>
  </si>
  <si>
    <t>Abimaterjalid</t>
  </si>
  <si>
    <t>Energiakulu</t>
  </si>
  <si>
    <t>Elektrikulu</t>
  </si>
  <si>
    <t>Veekulu</t>
  </si>
  <si>
    <t>Gaasikulu</t>
  </si>
  <si>
    <t>Kütteõlikulu</t>
  </si>
  <si>
    <t>Kaugküte</t>
  </si>
  <si>
    <t>Veod</t>
  </si>
  <si>
    <t>Materjalide vedu</t>
  </si>
  <si>
    <t>Seadmete ja masinate vedu</t>
  </si>
  <si>
    <t>Töötajate vedu</t>
  </si>
  <si>
    <t>Jäätmekäitlus</t>
  </si>
  <si>
    <t>EHITUSPLATSI ÜLDKULUD</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</si>
  <si>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</si>
  <si>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</si>
  <si>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</si>
  <si>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</si>
  <si>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</si>
  <si>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</si>
  <si>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</si>
  <si>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</si>
  <si>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</si>
  <si>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</si>
  <si>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</si>
  <si>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</si>
  <si>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</si>
  <si>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</si>
  <si>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</si>
  <si>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</si>
  <si>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</si>
  <si>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</si>
  <si>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</si>
  <si>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</si>
  <si>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</si>
  <si>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</si>
  <si>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</si>
  <si>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</si>
  <si>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</si>
  <si>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</si>
  <si>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 xml:space="preserve">8. </t>
  </si>
  <si>
    <t>Maksumus  
(EUR)</t>
  </si>
  <si>
    <t>Ehitise kasutamise otstarve</t>
  </si>
  <si>
    <t>Ehitise kavandatav kasutamise otstarve</t>
  </si>
  <si>
    <t xml:space="preserve">Kulud kokku (EUR): </t>
  </si>
  <si>
    <t>Kulud + KM (EUR):</t>
  </si>
  <si>
    <t>Investeeringuobjekti kirjeldus</t>
  </si>
  <si>
    <t xml:space="preserve">1. 
</t>
  </si>
  <si>
    <t>Joonis nr 1 Investeeringuobjekti kirjeldus</t>
  </si>
  <si>
    <t>Joonis nr. 3 – Ehitusloa väljavõte (lk 2/3)</t>
  </si>
  <si>
    <t xml:space="preserve">16. </t>
  </si>
  <si>
    <t>Joonis nr. 4 – Ehitusloa väljavõte (lk 3/3)</t>
  </si>
  <si>
    <t xml:space="preserve">17. </t>
  </si>
  <si>
    <t>Joonis nr 2 Ehitusloa väljavõte (lk 1/3)</t>
  </si>
  <si>
    <t>?</t>
  </si>
  <si>
    <t xml:space="preserve">    </t>
  </si>
  <si>
    <t>Tagasi</t>
  </si>
  <si>
    <t>Piksekaitse ja maandus</t>
  </si>
  <si>
    <t>Käibemaks (20%):</t>
  </si>
  <si>
    <t xml:space="preserve">Kulud kokku </t>
  </si>
  <si>
    <t>Käibemaks</t>
  </si>
  <si>
    <t>Kulud+ Käibemaks</t>
  </si>
  <si>
    <t>Teekatte pindala</t>
  </si>
  <si>
    <t>Viitenumber</t>
  </si>
  <si>
    <r>
      <rPr>
        <b/>
        <sz val="11"/>
        <color indexed="8"/>
        <rFont val="Roboto Condensed Light"/>
        <family val="0"/>
      </rPr>
      <t>Kavandatav tegevus.</t>
    </r>
    <r>
      <rPr>
        <sz val="11"/>
        <color indexed="8"/>
        <rFont val="Roboto Condensed Light"/>
        <family val="0"/>
      </rPr>
      <t xml:space="preserve"> Kavandatava tegevuse märkimiseks tuleb teha valik rippmenüüs olevate tegevuste vahel (püstitamine, laiendamine, rekonstrueerimine ja ehitise tehnosüsteemide muutmine). </t>
    </r>
  </si>
  <si>
    <r>
      <t xml:space="preserve">Punktide 2-16 täitmiseks leiad informatsiooni kas riikliku ehitisregistrist (www.ehr.ee) või ehitusloalt. </t>
    </r>
    <r>
      <rPr>
        <i/>
        <sz val="11"/>
        <color indexed="8"/>
        <rFont val="Roboto Condensed Light"/>
        <family val="0"/>
      </rPr>
      <t>Ehitusloa väljavõttes  (joonis nr 2 Ehitusloa väljavõte lk 1/3) on täidetud ainult vajaminev informatsioon (koos numbri viitega).</t>
    </r>
    <r>
      <rPr>
        <sz val="11"/>
        <color indexed="8"/>
        <rFont val="Roboto Condensed Light"/>
        <family val="0"/>
      </rPr>
      <t xml:space="preserve"> </t>
    </r>
  </si>
  <si>
    <r>
      <rPr>
        <b/>
        <sz val="11"/>
        <color indexed="8"/>
        <rFont val="Roboto Condensed Light"/>
        <family val="0"/>
      </rPr>
      <t>Ehitisregistri kood.</t>
    </r>
    <r>
      <rPr>
        <sz val="11"/>
        <color indexed="8"/>
        <rFont val="Roboto Condensed Light"/>
        <family val="0"/>
      </rPr>
      <t xml:space="preserve">
Leitav ehitusloalt (joonis nr 2 p 2) või ehitisregistrist.
</t>
    </r>
  </si>
  <si>
    <r>
      <rPr>
        <b/>
        <sz val="11"/>
        <color indexed="8"/>
        <rFont val="Roboto Condensed Light"/>
        <family val="0"/>
      </rPr>
      <t xml:space="preserve">Ehitusloa nr. </t>
    </r>
    <r>
      <rPr>
        <sz val="11"/>
        <color indexed="8"/>
        <rFont val="Roboto Condensed Light"/>
        <family val="0"/>
      </rPr>
      <t xml:space="preserve">
Leitav ehitusloalt (joonis nr 2 p3) või ehitisregistrist.
</t>
    </r>
  </si>
  <si>
    <r>
      <rPr>
        <b/>
        <sz val="11"/>
        <color indexed="8"/>
        <rFont val="Roboto Condensed Light"/>
        <family val="0"/>
      </rPr>
      <t>Katastritunnus.</t>
    </r>
    <r>
      <rPr>
        <sz val="11"/>
        <color indexed="8"/>
        <rFont val="Roboto Condensed Light"/>
        <family val="0"/>
      </rPr>
      <t xml:space="preserve"> 
Leitav ehitusloalt (joonis nr 2 p4) või ehitisregistrist. 
</t>
    </r>
  </si>
  <si>
    <r>
      <rPr>
        <b/>
        <sz val="11"/>
        <color indexed="8"/>
        <rFont val="Roboto Condensed Light"/>
        <family val="0"/>
      </rPr>
      <t>Ehitise kasutamise otstarve.</t>
    </r>
    <r>
      <rPr>
        <sz val="11"/>
        <color indexed="8"/>
        <rFont val="Roboto Condensed Light"/>
        <family val="0"/>
      </rPr>
      <t xml:space="preserve">
Leitav ehitusloalt (joonis nr 2 p5) või ehitisregistrist. Ehitise kasutamise otstarve määramiseks tuleb teha valik rippmenüüs oleva loetelu põhjal (loetelu vastavalt MKM 04.12.2012 määrusele nr 78 „Ehitise kasutamise otstarvete loetelu“).
</t>
    </r>
  </si>
  <si>
    <r>
      <rPr>
        <b/>
        <sz val="11"/>
        <color indexed="8"/>
        <rFont val="Roboto Condensed Light"/>
        <family val="0"/>
      </rPr>
      <t>Ehitise kavandatav kasutamise otstarve.</t>
    </r>
    <r>
      <rPr>
        <sz val="11"/>
        <color indexed="8"/>
        <rFont val="Roboto Condensed Light"/>
        <family val="0"/>
      </rPr>
      <t xml:space="preserve">
Ehitise kavandatav kasutusotstarve tuleb märkida juhul kui investeeringutoetust taotletakse ehitise laiendamiseks või rekonstrueerimiseks. Ehitise  kavandatava kasutamise otstarve määramiseks tuleb teha valik rippmenüüs oleva loetelu põhjal (loetelu vastavalt MKM 04.12.2012 määrusele nr 78 „Ehitise kasutamise otstarvete loetelu“).
</t>
    </r>
  </si>
  <si>
    <r>
      <rPr>
        <b/>
        <sz val="11"/>
        <color indexed="8"/>
        <rFont val="Roboto Condensed Light"/>
        <family val="0"/>
      </rPr>
      <t>Ehitise nimetus.</t>
    </r>
    <r>
      <rPr>
        <sz val="11"/>
        <color indexed="8"/>
        <rFont val="Roboto Condensed Light"/>
        <family val="0"/>
      </rPr>
      <t xml:space="preserve">
Leitav ehitusloalt (joonis nr 2 p7) või ehitisregistrist.
</t>
    </r>
  </si>
  <si>
    <r>
      <rPr>
        <b/>
        <sz val="11"/>
        <color indexed="8"/>
        <rFont val="Roboto Condensed Light"/>
        <family val="0"/>
      </rPr>
      <t>Ehitise suletud netopind (m2).</t>
    </r>
    <r>
      <rPr>
        <sz val="11"/>
        <color indexed="8"/>
        <rFont val="Roboto Condensed Light"/>
        <family val="0"/>
      </rPr>
      <t xml:space="preserve">
Leitav ehitusloalt (joonis nr 2 p8) või ehitisregistrist.
</t>
    </r>
  </si>
  <si>
    <r>
      <rPr>
        <b/>
        <sz val="11"/>
        <color indexed="8"/>
        <rFont val="Roboto Condensed Light"/>
        <family val="0"/>
      </rPr>
      <t xml:space="preserve">Ehitise maht (m3). </t>
    </r>
    <r>
      <rPr>
        <sz val="11"/>
        <color indexed="8"/>
        <rFont val="Roboto Condensed Light"/>
        <family val="0"/>
      </rPr>
      <t xml:space="preserve">
Leitav ehitusloalt (joonis nr 2 p9) või ehitisregistrist.
</t>
    </r>
  </si>
  <si>
    <r>
      <rPr>
        <b/>
        <sz val="11"/>
        <color indexed="8"/>
        <rFont val="Roboto Condensed Light"/>
        <family val="0"/>
      </rPr>
      <t xml:space="preserve">Vundament. </t>
    </r>
    <r>
      <rPr>
        <sz val="11"/>
        <color indexed="8"/>
        <rFont val="Roboto Condensed Light"/>
        <family val="0"/>
      </rPr>
      <t xml:space="preserve">
Leitav ehitusloalt (joonis nr 3 p10) või ehitisregistrist.
</t>
    </r>
  </si>
  <si>
    <r>
      <rPr>
        <b/>
        <sz val="11"/>
        <color indexed="8"/>
        <rFont val="Roboto Condensed Light"/>
        <family val="0"/>
      </rPr>
      <t xml:space="preserve">Kande- ja jäigastavad materjalid. </t>
    </r>
    <r>
      <rPr>
        <sz val="11"/>
        <color indexed="8"/>
        <rFont val="Roboto Condensed Light"/>
        <family val="0"/>
      </rPr>
      <t xml:space="preserve">
Leitav ehitusloalt (joonis nr 4 p11) või ehitisregistrist.
</t>
    </r>
  </si>
  <si>
    <r>
      <rPr>
        <b/>
        <sz val="11"/>
        <color indexed="8"/>
        <rFont val="Roboto Condensed Light"/>
        <family val="0"/>
      </rPr>
      <t xml:space="preserve">Katused ja katuslaed. </t>
    </r>
    <r>
      <rPr>
        <sz val="11"/>
        <color indexed="8"/>
        <rFont val="Roboto Condensed Light"/>
        <family val="0"/>
      </rPr>
      <t xml:space="preserve">
Leitav ehitusloalt (joonis nr 4 p12) või ehitisregistrist.
</t>
    </r>
  </si>
  <si>
    <r>
      <rPr>
        <b/>
        <sz val="11"/>
        <color indexed="8"/>
        <rFont val="Roboto Condensed Light"/>
        <family val="0"/>
      </rPr>
      <t xml:space="preserve">Vahelagi. </t>
    </r>
    <r>
      <rPr>
        <sz val="11"/>
        <color indexed="8"/>
        <rFont val="Roboto Condensed Light"/>
        <family val="0"/>
      </rPr>
      <t xml:space="preserve">
Leitav ehitusloalt (joonis nr 4 p13) või ehitisregistrist.
</t>
    </r>
  </si>
  <si>
    <r>
      <rPr>
        <b/>
        <sz val="11"/>
        <color indexed="8"/>
        <rFont val="Roboto Condensed Light"/>
        <family val="0"/>
      </rPr>
      <t xml:space="preserve">Välisseinad. </t>
    </r>
    <r>
      <rPr>
        <sz val="11"/>
        <color indexed="8"/>
        <rFont val="Roboto Condensed Light"/>
        <family val="0"/>
      </rPr>
      <t xml:space="preserve">
Leitav ehitusloalt (joonis nr 4 p14) või ehitisregistrist.
</t>
    </r>
  </si>
  <si>
    <r>
      <rPr>
        <b/>
        <sz val="11"/>
        <color indexed="8"/>
        <rFont val="Roboto Condensed Light"/>
        <family val="0"/>
      </rPr>
      <t xml:space="preserve">Katusekate. </t>
    </r>
    <r>
      <rPr>
        <sz val="11"/>
        <color indexed="8"/>
        <rFont val="Roboto Condensed Light"/>
        <family val="0"/>
      </rPr>
      <t xml:space="preserve">
Leitav ehitusloalt (joonis nr 4 p15) või ehitisregistrist.
</t>
    </r>
  </si>
  <si>
    <r>
      <rPr>
        <b/>
        <sz val="11"/>
        <color indexed="8"/>
        <rFont val="Roboto Condensed Light"/>
        <family val="0"/>
      </rPr>
      <t xml:space="preserve">Välisviimistlus. </t>
    </r>
    <r>
      <rPr>
        <sz val="11"/>
        <color indexed="8"/>
        <rFont val="Roboto Condensed Light"/>
        <family val="0"/>
      </rPr>
      <t xml:space="preserve">
Leitav ehitusloalt (joonis nr 4 p16) või ehitisregistrist.
</t>
    </r>
  </si>
  <si>
    <r>
      <rPr>
        <b/>
        <sz val="11"/>
        <color indexed="8"/>
        <rFont val="Roboto Condensed Light"/>
        <family val="0"/>
      </rPr>
      <t xml:space="preserve">Teekatte liik + pindala. </t>
    </r>
    <r>
      <rPr>
        <sz val="11"/>
        <color indexed="8"/>
        <rFont val="Roboto Condensed Light"/>
        <family val="0"/>
      </rPr>
      <t xml:space="preserve">
Teekatte liik peab olema määratletud ehitusprojektis. Lisaks teekatte liigile tuleb märkida ka tee/parkla suurus ruutmeetrites.
</t>
    </r>
  </si>
  <si>
    <t>Loomagrupp 1</t>
  </si>
  <si>
    <t>Loomakohtade 
arv (tk)</t>
  </si>
  <si>
    <t>Loomagrupi jaoks 
planeeritud ala (m2)</t>
  </si>
  <si>
    <t>Lihaveised</t>
  </si>
  <si>
    <t>Võõrdepõrsad</t>
  </si>
  <si>
    <t>Nuumveised</t>
  </si>
  <si>
    <t>Loomagrupp</t>
  </si>
  <si>
    <t>Loomakohtade arv</t>
  </si>
  <si>
    <t>Loomagrupi jaoks planeeritud ala</t>
  </si>
  <si>
    <t>Ühiku maksumus
 (EUR)</t>
  </si>
  <si>
    <t>17. Tee katte liik + pindala</t>
  </si>
  <si>
    <t>16. Välisviimistlus</t>
  </si>
  <si>
    <t>15. Katusekate</t>
  </si>
  <si>
    <t>1. Kavandatav tegevus</t>
  </si>
  <si>
    <t>2. Ehitisregistri kood</t>
  </si>
  <si>
    <t>3. Ehitusloa/kirjalik nõusolek nr</t>
  </si>
  <si>
    <t>4. Katastritunnus</t>
  </si>
  <si>
    <t>5. Ehitise kasutamise otstarve</t>
  </si>
  <si>
    <t>6. Ehitise kavandatav kasutamise otstarve</t>
  </si>
  <si>
    <t>7. Ehitise nimetus</t>
  </si>
  <si>
    <t>8. Ehitise suletud netopind (m2)</t>
  </si>
  <si>
    <t>9. Ehitise maht (m3)</t>
  </si>
  <si>
    <t>Piimalehmad</t>
  </si>
  <si>
    <t>Muud loetlemata loomad</t>
  </si>
  <si>
    <t>Muu põllumajanduslik ehitis</t>
  </si>
  <si>
    <t>Pakkumuse esitaja reg.-kood</t>
  </si>
  <si>
    <t>EHITUSTEGEVUSE EELARVE</t>
  </si>
  <si>
    <t xml:space="preserve">INVESTEERINGUOBJEKTI EHITUSTEGEVUSE EELARVE </t>
  </si>
  <si>
    <t>EHITUSTEGEVUSE EELARVE VORMI TÄITMISE JUHEND</t>
  </si>
  <si>
    <t xml:space="preserve">Ehitustegevuse eelarve vorm tuleb PRIA-le esitada elektroonselt Microsoft Excel tarkvaraga töödeldavas vormingus. Andmete esitamine mõnes teises formaadis (*.pdf, *.doc, jne) ei ole lubatud. </t>
  </si>
  <si>
    <t>Investeeringuobjekti ehitustegevuse eelarve</t>
  </si>
  <si>
    <t>Joonis 5 – investeeringuobjekti ehituse eelarve</t>
  </si>
  <si>
    <t>Sooja-ja hüdroisolatsioon</t>
  </si>
  <si>
    <t>Parendamine</t>
  </si>
  <si>
    <t>10. Vundament</t>
  </si>
  <si>
    <t>11. Kande- ja jäigastavad materjalid</t>
  </si>
  <si>
    <t>12. Katused ja katuslaed</t>
  </si>
  <si>
    <t>13. Vahelagi</t>
  </si>
  <si>
    <t>14. Välisseinad</t>
  </si>
  <si>
    <t xml:space="preserve">Mahtude märkimisel tuleb silmas pidada töömahtude mõõtmise ja tööde arvestamise reegleid. Nt. kui tegemist on kaevetöödega siis ei ole kohane märkida komplekti hind vaid märkida tuleb kas m2, m3 või kraavide puhul m. </t>
  </si>
  <si>
    <r>
      <t xml:space="preserve">Investeeringuobjekti kirjeldava osa täitmiseks vajaminev informatsioon  (va. teekatte liik ja pindala) on leitav riikliku ehitisregistri kodulehelt </t>
    </r>
    <r>
      <rPr>
        <u val="single"/>
        <sz val="11"/>
        <color indexed="56"/>
        <rFont val="Roboto Condensed Light"/>
        <family val="0"/>
      </rPr>
      <t>www.ehr.ee</t>
    </r>
    <r>
      <rPr>
        <sz val="11"/>
        <color indexed="8"/>
        <rFont val="Roboto Condensed Light"/>
        <family val="0"/>
      </rPr>
      <t xml:space="preserve"> või ehitusloalt. Kirjeldava osa kõik andmeväljad (va. teekatte liik ja pindala) on täitmiseks kohustuslikud. </t>
    </r>
  </si>
  <si>
    <t xml:space="preserve">Ehitustegevuse eelarve vorm koosneb kahest osast: ehitise kirjeldav- ja ehitustegevuse eelarve osa. Antud vorm tuleb täita võitjapakkumuse hindade põhjal, iga ehitise kohta eraldi. </t>
  </si>
  <si>
    <t>Ehitustegevuse eelarve tuleb koostada ehitusprojektis välja toodud mahtude põhjal. Kui pakkumused erinevate hooneosade (nt. vundament, seinad, katus) ehitamiseks on võetud erinevatelt ehitusettevõtetelt siis tuleb eelarve koondada ühte tabelisse, kus kajastub kogu ehitusobjekti eelarve. Vormile tuleb kanda ka parima pakkumuse esitaja reg-kood (kui ehituseelarve koosneb ühe eetvõtte poolt esitatud pakkumusest siis tuleb ettevõtte reg-kood märkida ainult esimesse lahtrisse. Vormi struktuuri muutmine on keelatud (ridade lisamine/kustutamine).</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</si>
</sst>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72">
    <font>
      <sz val="10"/>
      <color rgb="FF000000"/>
      <name val="Arial"/>
      <family val="2"/>
    </font>
    <font>
      <sz val="11"/>
      <color indexed="8"/>
      <name val="Calibri"/>
      <family val="2"/>
    </font>
    <font>
      <b/>
      <sz val="11"/>
      <color indexed="8"/>
      <name val="Roboto Condensed Light"/>
      <family val="0"/>
    </font>
    <font>
      <sz val="11"/>
      <color indexed="8"/>
      <name val="Roboto Condensed Light"/>
      <family val="0"/>
    </font>
    <font>
      <i/>
      <sz val="11"/>
      <color indexed="8"/>
      <name val="Roboto Condensed Light"/>
      <family val="0"/>
    </font>
    <font>
      <sz val="11"/>
      <name val="Roboto Condensed Light"/>
      <family val="0"/>
    </font>
    <font>
      <u val="single"/>
      <sz val="11"/>
      <color indexed="56"/>
      <name val="Roboto Condensed Light"/>
      <family val="0"/>
    </font>
    <font>
      <sz val="11"/>
      <name val="Roboto Condensed"/>
      <family val="0"/>
    </font>
    <font>
      <b/>
      <sz val="11"/>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12"/>
      <name val="Roboto Condensed Light"/>
      <family val="0"/>
    </font>
    <font>
      <sz val="12"/>
      <color indexed="8"/>
      <name val="Times New Roman"/>
      <family val="1"/>
    </font>
    <font>
      <b/>
      <sz val="11"/>
      <color indexed="8"/>
      <name val="Roboto Condensed"/>
      <family val="0"/>
    </font>
    <font>
      <sz val="11"/>
      <color indexed="8"/>
      <name val="Roboto Condensed"/>
      <family val="0"/>
    </font>
    <font>
      <b/>
      <sz val="11"/>
      <color indexed="62"/>
      <name val="Roboto Condensed"/>
      <family val="0"/>
    </font>
    <font>
      <sz val="11"/>
      <color indexed="8"/>
      <name val="Arial"/>
      <family val="2"/>
    </font>
    <font>
      <sz val="11"/>
      <color indexed="10"/>
      <name val="Roboto Condensed"/>
      <family val="0"/>
    </font>
    <font>
      <sz val="11"/>
      <color indexed="9"/>
      <name val="Roboto Condensed"/>
      <family val="0"/>
    </font>
    <font>
      <b/>
      <sz val="11"/>
      <color indexed="9"/>
      <name val="Arial"/>
      <family val="2"/>
    </font>
    <font>
      <b/>
      <sz val="11"/>
      <color indexed="9"/>
      <name val="Roboto Condensed"/>
      <family val="0"/>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Roboto Condensed Light"/>
      <family val="0"/>
    </font>
    <font>
      <u val="single"/>
      <sz val="10"/>
      <color theme="10"/>
      <name val="Roboto Condensed Light"/>
      <family val="0"/>
    </font>
    <font>
      <b/>
      <sz val="11"/>
      <color rgb="FF000000"/>
      <name val="Roboto Condensed Light"/>
      <family val="0"/>
    </font>
    <font>
      <sz val="12"/>
      <color rgb="FF000000"/>
      <name val="Times New Roman"/>
      <family val="1"/>
    </font>
    <font>
      <b/>
      <sz val="11"/>
      <color theme="1"/>
      <name val="Roboto Condensed"/>
      <family val="0"/>
    </font>
    <font>
      <sz val="11"/>
      <color rgb="FF000000"/>
      <name val="Roboto Condensed"/>
      <family val="0"/>
    </font>
    <font>
      <b/>
      <sz val="11"/>
      <color theme="4" tint="-0.24997000396251678"/>
      <name val="Roboto Condensed"/>
      <family val="0"/>
    </font>
    <font>
      <sz val="11"/>
      <color rgb="FF000000"/>
      <name val="Arial"/>
      <family val="2"/>
    </font>
    <font>
      <sz val="11"/>
      <color rgb="FFFF0000"/>
      <name val="Roboto Condensed"/>
      <family val="0"/>
    </font>
    <font>
      <sz val="11"/>
      <color theme="0"/>
      <name val="Roboto Condensed"/>
      <family val="0"/>
    </font>
    <font>
      <b/>
      <sz val="11"/>
      <color rgb="FF000000"/>
      <name val="Roboto Condensed"/>
      <family val="0"/>
    </font>
    <font>
      <b/>
      <sz val="11"/>
      <color theme="0"/>
      <name val="Arial"/>
      <family val="2"/>
    </font>
    <font>
      <b/>
      <sz val="11"/>
      <color theme="0"/>
      <name val="Roboto Condensed"/>
      <family val="0"/>
    </font>
    <font>
      <sz val="11"/>
      <color theme="1"/>
      <name val="Roboto Condense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0" tint="-0.24997000396251678"/>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color indexed="63"/>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0">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Alignment="1">
      <alignment wrapText="1"/>
    </xf>
    <xf numFmtId="0" fontId="0" fillId="0" borderId="0" xfId="0" applyFont="1" applyAlignment="1">
      <alignment wrapText="1"/>
    </xf>
    <xf numFmtId="0" fontId="58" fillId="0" borderId="0" xfId="0" applyFont="1" applyAlignment="1">
      <alignment/>
    </xf>
    <xf numFmtId="0" fontId="58" fillId="0" borderId="0" xfId="0" applyFont="1" applyAlignment="1">
      <alignment horizontal="left" vertical="top"/>
    </xf>
    <xf numFmtId="0" fontId="58" fillId="0" borderId="0" xfId="0" applyFont="1" applyAlignment="1">
      <alignment horizontal="justify" vertical="center" wrapText="1"/>
    </xf>
    <xf numFmtId="0" fontId="59" fillId="0" borderId="0" xfId="53" applyFont="1" applyAlignment="1">
      <alignment horizontal="center" vertical="center"/>
    </xf>
    <xf numFmtId="0" fontId="60" fillId="0" borderId="0" xfId="0" applyFont="1" applyAlignment="1">
      <alignment vertical="justify" wrapText="1"/>
    </xf>
    <xf numFmtId="0" fontId="58" fillId="0" borderId="0" xfId="0" applyFont="1" applyAlignment="1">
      <alignment vertical="justify"/>
    </xf>
    <xf numFmtId="0" fontId="60" fillId="0" borderId="0" xfId="0" applyFont="1" applyAlignment="1">
      <alignment vertical="top"/>
    </xf>
    <xf numFmtId="0" fontId="60" fillId="0" borderId="0" xfId="0" applyFont="1" applyAlignment="1">
      <alignment horizontal="left" vertical="top"/>
    </xf>
    <xf numFmtId="0" fontId="58" fillId="0" borderId="0" xfId="0" applyFont="1" applyAlignment="1">
      <alignment horizontal="left" vertical="justify" wrapText="1"/>
    </xf>
    <xf numFmtId="0" fontId="59" fillId="0" borderId="0" xfId="53" applyFont="1" applyAlignment="1">
      <alignment horizontal="justify" vertical="justify"/>
    </xf>
    <xf numFmtId="0" fontId="58" fillId="0" borderId="0" xfId="0" applyFont="1" applyAlignment="1">
      <alignment horizontal="justify" vertical="justify"/>
    </xf>
    <xf numFmtId="0" fontId="60" fillId="0" borderId="0" xfId="0" applyFont="1" applyAlignment="1">
      <alignment horizontal="center"/>
    </xf>
    <xf numFmtId="0" fontId="0" fillId="0" borderId="0" xfId="0" applyFont="1" applyBorder="1" applyAlignment="1">
      <alignment/>
    </xf>
    <xf numFmtId="0" fontId="0" fillId="0" borderId="0" xfId="0" applyBorder="1" applyAlignment="1">
      <alignment/>
    </xf>
    <xf numFmtId="0" fontId="61" fillId="0" borderId="0" xfId="0" applyFont="1" applyBorder="1" applyAlignment="1">
      <alignment horizontal="center" vertical="center" wrapText="1"/>
    </xf>
    <xf numFmtId="0" fontId="50" fillId="0" borderId="0" xfId="53" applyAlignment="1">
      <alignment horizontal="center" vertical="center"/>
    </xf>
    <xf numFmtId="0" fontId="58" fillId="0" borderId="0" xfId="0" applyFont="1" applyAlignment="1">
      <alignment vertical="justify" wrapText="1"/>
    </xf>
    <xf numFmtId="0" fontId="58" fillId="0" borderId="0" xfId="0" applyFont="1" applyAlignment="1">
      <alignment horizontal="justify" vertical="center" wrapText="1"/>
    </xf>
    <xf numFmtId="0" fontId="5" fillId="0" borderId="0" xfId="0" applyFont="1" applyAlignment="1">
      <alignment horizontal="justify" vertical="justify" wrapText="1"/>
    </xf>
    <xf numFmtId="0" fontId="62" fillId="10" borderId="10" xfId="0" applyFont="1" applyFill="1" applyBorder="1" applyAlignment="1" applyProtection="1">
      <alignment horizontal="center" vertical="center" wrapText="1"/>
      <protection hidden="1"/>
    </xf>
    <xf numFmtId="2" fontId="62" fillId="10" borderId="10" xfId="0" applyNumberFormat="1" applyFont="1" applyFill="1" applyBorder="1" applyAlignment="1" applyProtection="1">
      <alignment horizontal="center" vertical="center" wrapText="1"/>
      <protection hidden="1"/>
    </xf>
    <xf numFmtId="0" fontId="62" fillId="10" borderId="10" xfId="0" applyFont="1" applyFill="1" applyBorder="1" applyAlignment="1" applyProtection="1">
      <alignment horizontal="center" vertical="center"/>
      <protection hidden="1"/>
    </xf>
    <xf numFmtId="0" fontId="63" fillId="0" borderId="0" xfId="0" applyFont="1" applyAlignment="1" applyProtection="1">
      <alignment/>
      <protection locked="0"/>
    </xf>
    <xf numFmtId="0" fontId="63" fillId="0" borderId="0" xfId="0" applyFont="1" applyFill="1" applyAlignment="1" applyProtection="1">
      <alignment/>
      <protection locked="0"/>
    </xf>
    <xf numFmtId="0" fontId="64" fillId="0" borderId="0" xfId="0" applyFont="1" applyAlignment="1" applyProtection="1">
      <alignment horizontal="center" vertical="center"/>
      <protection locked="0"/>
    </xf>
    <xf numFmtId="0" fontId="65" fillId="0" borderId="0" xfId="0" applyFont="1" applyAlignment="1" applyProtection="1">
      <alignment/>
      <protection locked="0"/>
    </xf>
    <xf numFmtId="0" fontId="66" fillId="0" borderId="0" xfId="0" applyFont="1" applyAlignment="1" applyProtection="1">
      <alignment/>
      <protection locked="0"/>
    </xf>
    <xf numFmtId="0" fontId="67" fillId="33" borderId="0" xfId="0" applyFont="1" applyFill="1" applyAlignment="1" applyProtection="1">
      <alignment horizontal="right" vertical="center"/>
      <protection locked="0"/>
    </xf>
    <xf numFmtId="0" fontId="67" fillId="33" borderId="0" xfId="0" applyFont="1" applyFill="1" applyAlignment="1" applyProtection="1">
      <alignment/>
      <protection locked="0"/>
    </xf>
    <xf numFmtId="0" fontId="67" fillId="33" borderId="0" xfId="0" applyFont="1" applyFill="1" applyAlignment="1" applyProtection="1">
      <alignment horizontal="left" vertical="center"/>
      <protection locked="0"/>
    </xf>
    <xf numFmtId="0" fontId="67" fillId="0" borderId="0" xfId="0" applyFont="1" applyAlignment="1" applyProtection="1">
      <alignment/>
      <protection locked="0"/>
    </xf>
    <xf numFmtId="0" fontId="67" fillId="0" borderId="0" xfId="0" applyFont="1" applyAlignment="1" applyProtection="1">
      <alignment/>
      <protection locked="0"/>
    </xf>
    <xf numFmtId="0" fontId="63" fillId="0" borderId="0" xfId="0" applyFont="1" applyAlignment="1" applyProtection="1">
      <alignment horizontal="right"/>
      <protection locked="0"/>
    </xf>
    <xf numFmtId="0" fontId="68" fillId="0" borderId="0" xfId="0" applyFont="1" applyAlignment="1" applyProtection="1">
      <alignment vertical="center"/>
      <protection locked="0"/>
    </xf>
    <xf numFmtId="0" fontId="68" fillId="0" borderId="0" xfId="0" applyFont="1" applyAlignment="1" applyProtection="1">
      <alignment horizontal="center" vertical="center"/>
      <protection locked="0"/>
    </xf>
    <xf numFmtId="0" fontId="63" fillId="0" borderId="0" xfId="0" applyFont="1" applyFill="1" applyBorder="1" applyAlignment="1" applyProtection="1">
      <alignment/>
      <protection locked="0"/>
    </xf>
    <xf numFmtId="0" fontId="69" fillId="34" borderId="0" xfId="53" applyFont="1" applyFill="1" applyAlignment="1" applyProtection="1">
      <alignment horizontal="center" vertical="center"/>
      <protection locked="0"/>
    </xf>
    <xf numFmtId="0" fontId="70" fillId="0" borderId="0" xfId="0" applyFont="1" applyAlignment="1" applyProtection="1">
      <alignment horizontal="center" vertical="center"/>
      <protection locked="0"/>
    </xf>
    <xf numFmtId="0" fontId="70" fillId="0" borderId="0" xfId="0" applyFont="1" applyAlignment="1" applyProtection="1">
      <alignment/>
      <protection locked="0"/>
    </xf>
    <xf numFmtId="0" fontId="63" fillId="33" borderId="0" xfId="0" applyFont="1" applyFill="1" applyAlignment="1" applyProtection="1">
      <alignment/>
      <protection locked="0"/>
    </xf>
    <xf numFmtId="0" fontId="67" fillId="33" borderId="0" xfId="0" applyFont="1" applyFill="1" applyBorder="1" applyAlignment="1" applyProtection="1">
      <alignment horizontal="right" vertical="center"/>
      <protection locked="0"/>
    </xf>
    <xf numFmtId="0" fontId="63" fillId="33" borderId="0" xfId="0" applyFont="1" applyFill="1" applyBorder="1" applyAlignment="1" applyProtection="1">
      <alignment/>
      <protection locked="0"/>
    </xf>
    <xf numFmtId="0" fontId="68" fillId="0" borderId="0" xfId="0" applyFont="1" applyFill="1" applyBorder="1" applyAlignment="1" applyProtection="1">
      <alignment vertical="center"/>
      <protection locked="0"/>
    </xf>
    <xf numFmtId="0" fontId="70" fillId="0" borderId="0" xfId="0" applyFont="1" applyFill="1" applyBorder="1" applyAlignment="1" applyProtection="1">
      <alignment horizontal="center" vertical="center"/>
      <protection locked="0"/>
    </xf>
    <xf numFmtId="0" fontId="63" fillId="0" borderId="0" xfId="0" applyNumberFormat="1" applyFont="1" applyFill="1" applyBorder="1" applyAlignment="1" applyProtection="1">
      <alignment vertical="center" wrapText="1"/>
      <protection locked="0"/>
    </xf>
    <xf numFmtId="0" fontId="70" fillId="0" borderId="0" xfId="0" applyNumberFormat="1" applyFont="1" applyFill="1" applyBorder="1" applyAlignment="1" applyProtection="1">
      <alignment horizontal="center" vertical="center" wrapText="1"/>
      <protection locked="0"/>
    </xf>
    <xf numFmtId="0" fontId="68" fillId="0" borderId="0" xfId="0" applyFont="1" applyBorder="1" applyAlignment="1" applyProtection="1">
      <alignment vertical="center"/>
      <protection locked="0"/>
    </xf>
    <xf numFmtId="0" fontId="63" fillId="33" borderId="10" xfId="0" applyNumberFormat="1" applyFont="1" applyFill="1" applyBorder="1" applyAlignment="1" applyProtection="1">
      <alignment horizontal="center" vertical="center" wrapText="1"/>
      <protection locked="0"/>
    </xf>
    <xf numFmtId="0" fontId="67" fillId="33" borderId="0" xfId="0" applyNumberFormat="1" applyFont="1" applyFill="1" applyBorder="1" applyAlignment="1" applyProtection="1">
      <alignment horizontal="right" vertical="center" wrapText="1"/>
      <protection locked="0"/>
    </xf>
    <xf numFmtId="0" fontId="68" fillId="0" borderId="0" xfId="0" applyFont="1" applyAlignment="1" applyProtection="1">
      <alignment/>
      <protection locked="0"/>
    </xf>
    <xf numFmtId="0" fontId="63" fillId="0" borderId="0" xfId="0" applyFont="1" applyBorder="1" applyAlignment="1" applyProtection="1">
      <alignment/>
      <protection locked="0"/>
    </xf>
    <xf numFmtId="0" fontId="68" fillId="0" borderId="0" xfId="0" applyFont="1" applyBorder="1" applyAlignment="1" applyProtection="1">
      <alignment horizontal="center" vertical="center"/>
      <protection locked="0"/>
    </xf>
    <xf numFmtId="3" fontId="67" fillId="33" borderId="0" xfId="0" applyNumberFormat="1" applyFont="1" applyFill="1" applyAlignment="1" applyProtection="1">
      <alignment horizontal="left" vertical="center"/>
      <protection locked="0"/>
    </xf>
    <xf numFmtId="1" fontId="63" fillId="0" borderId="10" xfId="0" applyNumberFormat="1" applyFont="1" applyFill="1" applyBorder="1" applyAlignment="1" applyProtection="1">
      <alignment vertical="center"/>
      <protection locked="0"/>
    </xf>
    <xf numFmtId="1" fontId="63" fillId="0" borderId="10" xfId="0" applyNumberFormat="1" applyFont="1" applyFill="1" applyBorder="1" applyAlignment="1" applyProtection="1">
      <alignment/>
      <protection locked="0"/>
    </xf>
    <xf numFmtId="2" fontId="68" fillId="10" borderId="10" xfId="0" applyNumberFormat="1" applyFont="1" applyFill="1" applyBorder="1" applyAlignment="1" applyProtection="1">
      <alignment horizontal="center" vertical="center"/>
      <protection hidden="1"/>
    </xf>
    <xf numFmtId="1" fontId="68" fillId="10" borderId="10" xfId="0" applyNumberFormat="1" applyFont="1" applyFill="1" applyBorder="1" applyAlignment="1" applyProtection="1">
      <alignment horizontal="center" vertical="center"/>
      <protection hidden="1"/>
    </xf>
    <xf numFmtId="4" fontId="67" fillId="33" borderId="0" xfId="0" applyNumberFormat="1" applyFont="1" applyFill="1" applyAlignment="1" applyProtection="1">
      <alignment horizontal="left" vertical="center"/>
      <protection locked="0"/>
    </xf>
    <xf numFmtId="0" fontId="63" fillId="0" borderId="0" xfId="0" applyFont="1" applyBorder="1" applyAlignment="1" applyProtection="1">
      <alignment horizontal="center" vertical="center"/>
      <protection locked="0"/>
    </xf>
    <xf numFmtId="0" fontId="63" fillId="0" borderId="0" xfId="0" applyFont="1" applyAlignment="1" applyProtection="1">
      <alignment horizontal="center" vertical="center"/>
      <protection locked="0"/>
    </xf>
    <xf numFmtId="0" fontId="67" fillId="33" borderId="0" xfId="0" applyFont="1" applyFill="1" applyAlignment="1" applyProtection="1">
      <alignment horizontal="center" vertical="center"/>
      <protection locked="0"/>
    </xf>
    <xf numFmtId="0" fontId="62" fillId="10" borderId="10" xfId="0" applyFont="1" applyFill="1" applyBorder="1" applyAlignment="1" applyProtection="1">
      <alignment vertical="center"/>
      <protection hidden="1"/>
    </xf>
    <xf numFmtId="2" fontId="62" fillId="10" borderId="10" xfId="0" applyNumberFormat="1" applyFont="1" applyFill="1" applyBorder="1" applyAlignment="1" applyProtection="1">
      <alignment horizontal="center" vertical="center"/>
      <protection hidden="1"/>
    </xf>
    <xf numFmtId="2" fontId="67" fillId="33" borderId="0" xfId="0" applyNumberFormat="1" applyFont="1" applyFill="1" applyAlignment="1" applyProtection="1">
      <alignment horizontal="left" vertical="center"/>
      <protection locked="0"/>
    </xf>
    <xf numFmtId="0" fontId="63" fillId="10" borderId="10" xfId="0" applyFont="1" applyFill="1" applyBorder="1" applyAlignment="1" applyProtection="1">
      <alignment horizontal="center" vertical="center"/>
      <protection hidden="1"/>
    </xf>
    <xf numFmtId="0" fontId="7" fillId="10" borderId="10" xfId="0" applyFont="1" applyFill="1" applyBorder="1" applyAlignment="1" applyProtection="1">
      <alignment/>
      <protection hidden="1"/>
    </xf>
    <xf numFmtId="2" fontId="7" fillId="10" borderId="10" xfId="0" applyNumberFormat="1" applyFont="1" applyFill="1" applyBorder="1" applyAlignment="1" applyProtection="1">
      <alignment horizontal="center" vertical="center"/>
      <protection hidden="1"/>
    </xf>
    <xf numFmtId="0" fontId="64" fillId="0" borderId="0" xfId="0" applyFont="1" applyFill="1" applyAlignment="1" applyProtection="1">
      <alignment horizontal="center" vertical="center"/>
      <protection locked="0"/>
    </xf>
    <xf numFmtId="0" fontId="65" fillId="0" borderId="0" xfId="0" applyFont="1" applyFill="1" applyAlignment="1" applyProtection="1">
      <alignment/>
      <protection locked="0"/>
    </xf>
    <xf numFmtId="0" fontId="66" fillId="0" borderId="0" xfId="0" applyFont="1" applyFill="1" applyAlignment="1" applyProtection="1">
      <alignment/>
      <protection locked="0"/>
    </xf>
    <xf numFmtId="0" fontId="67" fillId="0" borderId="0" xfId="0" applyFont="1" applyFill="1" applyAlignment="1" applyProtection="1">
      <alignment/>
      <protection locked="0"/>
    </xf>
    <xf numFmtId="2" fontId="67" fillId="0" borderId="0" xfId="0" applyNumberFormat="1" applyFont="1" applyFill="1" applyAlignment="1" applyProtection="1">
      <alignment horizontal="left" vertical="center"/>
      <protection locked="0"/>
    </xf>
    <xf numFmtId="0" fontId="63" fillId="0" borderId="11" xfId="0" applyFont="1" applyFill="1" applyBorder="1" applyAlignment="1" applyProtection="1">
      <alignment horizontal="center"/>
      <protection locked="0"/>
    </xf>
    <xf numFmtId="0" fontId="63" fillId="0" borderId="12" xfId="0" applyFont="1" applyFill="1" applyBorder="1" applyAlignment="1" applyProtection="1">
      <alignment horizontal="center"/>
      <protection locked="0"/>
    </xf>
    <xf numFmtId="0" fontId="62" fillId="10" borderId="10" xfId="0" applyFont="1" applyFill="1" applyBorder="1" applyAlignment="1" applyProtection="1">
      <alignment horizontal="center" vertical="center"/>
      <protection locked="0"/>
    </xf>
    <xf numFmtId="0" fontId="67" fillId="0" borderId="0" xfId="0" applyFont="1" applyFill="1" applyBorder="1" applyAlignment="1" applyProtection="1">
      <alignment horizontal="right" vertical="center"/>
      <protection locked="0"/>
    </xf>
    <xf numFmtId="0" fontId="62" fillId="10" borderId="11" xfId="0" applyFont="1" applyFill="1" applyBorder="1" applyAlignment="1" applyProtection="1">
      <alignment horizontal="center" vertical="center"/>
      <protection locked="0"/>
    </xf>
    <xf numFmtId="0" fontId="50" fillId="0" borderId="0" xfId="53" applyAlignment="1">
      <alignment horizontal="center" vertical="top"/>
    </xf>
    <xf numFmtId="0" fontId="58" fillId="0" borderId="0" xfId="0" applyFont="1" applyAlignment="1">
      <alignment vertical="top"/>
    </xf>
    <xf numFmtId="172" fontId="68" fillId="35" borderId="10" xfId="0" applyNumberFormat="1" applyFont="1" applyFill="1" applyBorder="1" applyAlignment="1" applyProtection="1">
      <alignment horizontal="center" vertical="center" wrapText="1"/>
      <protection locked="0"/>
    </xf>
    <xf numFmtId="0" fontId="68" fillId="35" borderId="10" xfId="0" applyFont="1" applyFill="1" applyBorder="1" applyAlignment="1" applyProtection="1">
      <alignment horizontal="center" vertical="center" wrapText="1"/>
      <protection locked="0"/>
    </xf>
    <xf numFmtId="0" fontId="63" fillId="0" borderId="0" xfId="0" applyFont="1" applyBorder="1" applyAlignment="1" applyProtection="1">
      <alignment vertical="center"/>
      <protection locked="0"/>
    </xf>
    <xf numFmtId="0" fontId="63" fillId="0" borderId="0" xfId="0" applyFont="1" applyBorder="1" applyAlignment="1" applyProtection="1">
      <alignment horizontal="right" vertical="center"/>
      <protection locked="0"/>
    </xf>
    <xf numFmtId="0" fontId="68" fillId="0" borderId="13" xfId="0" applyFont="1" applyBorder="1" applyAlignment="1" applyProtection="1">
      <alignment vertical="center"/>
      <protection locked="0"/>
    </xf>
    <xf numFmtId="0" fontId="68" fillId="0" borderId="13" xfId="0" applyFont="1" applyBorder="1" applyAlignment="1" applyProtection="1">
      <alignment horizontal="right" vertical="center"/>
      <protection locked="0"/>
    </xf>
    <xf numFmtId="0" fontId="7" fillId="0" borderId="10" xfId="0" applyFont="1" applyFill="1" applyBorder="1" applyAlignment="1" applyProtection="1">
      <alignment horizontal="center" vertical="center"/>
      <protection locked="0"/>
    </xf>
    <xf numFmtId="0" fontId="62" fillId="10" borderId="11" xfId="0" applyFont="1" applyFill="1" applyBorder="1" applyAlignment="1" applyProtection="1">
      <alignment horizontal="center" vertical="center"/>
      <protection hidden="1"/>
    </xf>
    <xf numFmtId="0" fontId="62" fillId="10" borderId="12" xfId="0" applyFont="1" applyFill="1" applyBorder="1" applyAlignment="1" applyProtection="1">
      <alignment horizontal="center" vertical="center"/>
      <protection hidden="1"/>
    </xf>
    <xf numFmtId="2" fontId="63" fillId="10" borderId="10" xfId="0" applyNumberFormat="1" applyFont="1" applyFill="1" applyBorder="1" applyAlignment="1" applyProtection="1">
      <alignment horizontal="center" vertical="center"/>
      <protection hidden="1"/>
    </xf>
    <xf numFmtId="2" fontId="71" fillId="10" borderId="10" xfId="0" applyNumberFormat="1" applyFont="1" applyFill="1" applyBorder="1" applyAlignment="1" applyProtection="1">
      <alignment horizontal="center" vertical="center"/>
      <protection hidden="1"/>
    </xf>
    <xf numFmtId="0" fontId="63" fillId="10" borderId="10" xfId="0" applyFont="1" applyFill="1" applyBorder="1" applyAlignment="1" applyProtection="1">
      <alignment/>
      <protection hidden="1"/>
    </xf>
    <xf numFmtId="0" fontId="63" fillId="10" borderId="10" xfId="0" applyFont="1" applyFill="1" applyBorder="1" applyAlignment="1" applyProtection="1">
      <alignment/>
      <protection hidden="1"/>
    </xf>
    <xf numFmtId="0" fontId="62" fillId="10" borderId="11" xfId="0" applyFont="1" applyFill="1" applyBorder="1" applyAlignment="1" applyProtection="1">
      <alignment horizontal="left" vertical="center"/>
      <protection hidden="1"/>
    </xf>
    <xf numFmtId="0" fontId="71" fillId="10" borderId="11" xfId="0" applyFont="1" applyFill="1" applyBorder="1" applyAlignment="1" applyProtection="1">
      <alignment horizontal="center" vertical="center"/>
      <protection hidden="1"/>
    </xf>
    <xf numFmtId="0" fontId="71" fillId="10" borderId="10" xfId="0" applyFont="1" applyFill="1" applyBorder="1" applyAlignment="1" applyProtection="1">
      <alignment vertical="center"/>
      <protection hidden="1"/>
    </xf>
    <xf numFmtId="0" fontId="8" fillId="10" borderId="11" xfId="0" applyFont="1" applyFill="1" applyBorder="1" applyAlignment="1" applyProtection="1">
      <alignment horizontal="center" vertical="center"/>
      <protection hidden="1"/>
    </xf>
    <xf numFmtId="0" fontId="8" fillId="10" borderId="11" xfId="0" applyFont="1" applyFill="1" applyBorder="1" applyAlignment="1" applyProtection="1">
      <alignment horizontal="left" vertical="center"/>
      <protection hidden="1"/>
    </xf>
    <xf numFmtId="0" fontId="63" fillId="0" borderId="10" xfId="0" applyFont="1" applyBorder="1" applyAlignment="1" applyProtection="1">
      <alignment horizontal="center"/>
      <protection locked="0"/>
    </xf>
    <xf numFmtId="0" fontId="63" fillId="10" borderId="10" xfId="0" applyFont="1" applyFill="1" applyBorder="1" applyAlignment="1" applyProtection="1">
      <alignment horizontal="center"/>
      <protection locked="0"/>
    </xf>
    <xf numFmtId="0" fontId="63" fillId="0" borderId="11" xfId="0" applyFont="1" applyBorder="1" applyAlignment="1" applyProtection="1">
      <alignment horizontal="center"/>
      <protection locked="0"/>
    </xf>
    <xf numFmtId="0" fontId="63" fillId="0" borderId="12" xfId="0" applyFont="1" applyBorder="1" applyAlignment="1" applyProtection="1">
      <alignment horizontal="center"/>
      <protection locked="0"/>
    </xf>
    <xf numFmtId="0" fontId="7" fillId="10" borderId="10" xfId="0" applyFont="1" applyFill="1" applyBorder="1" applyAlignment="1" applyProtection="1">
      <alignment horizontal="center"/>
      <protection locked="0"/>
    </xf>
    <xf numFmtId="0" fontId="63" fillId="0" borderId="10" xfId="0" applyFont="1" applyFill="1" applyBorder="1" applyAlignment="1" applyProtection="1">
      <alignment horizontal="center"/>
      <protection locked="0"/>
    </xf>
    <xf numFmtId="0" fontId="62" fillId="10" borderId="11" xfId="0" applyFont="1" applyFill="1" applyBorder="1" applyAlignment="1" applyProtection="1">
      <alignment horizontal="center" vertical="center"/>
      <protection hidden="1"/>
    </xf>
    <xf numFmtId="0" fontId="62" fillId="10" borderId="12" xfId="0" applyFont="1" applyFill="1" applyBorder="1" applyAlignment="1" applyProtection="1">
      <alignment horizontal="center" vertical="center"/>
      <protection hidden="1"/>
    </xf>
    <xf numFmtId="0" fontId="63" fillId="0" borderId="11" xfId="0" applyFont="1" applyFill="1" applyBorder="1" applyAlignment="1" applyProtection="1">
      <alignment horizontal="center"/>
      <protection locked="0"/>
    </xf>
    <xf numFmtId="0" fontId="63" fillId="0" borderId="12" xfId="0" applyFont="1" applyFill="1" applyBorder="1" applyAlignment="1" applyProtection="1">
      <alignment horizontal="center"/>
      <protection locked="0"/>
    </xf>
    <xf numFmtId="0" fontId="68" fillId="0" borderId="0" xfId="0" applyFont="1" applyAlignment="1" applyProtection="1">
      <alignment horizontal="left" vertical="center"/>
      <protection locked="0"/>
    </xf>
    <xf numFmtId="0" fontId="68" fillId="0" borderId="0" xfId="0" applyFont="1" applyAlignment="1" applyProtection="1">
      <alignment horizontal="center" vertical="center"/>
      <protection locked="0"/>
    </xf>
    <xf numFmtId="0" fontId="68" fillId="33" borderId="0" xfId="0" applyFont="1" applyFill="1" applyBorder="1" applyAlignment="1" applyProtection="1">
      <alignment horizontal="center" vertical="center"/>
      <protection locked="0"/>
    </xf>
    <xf numFmtId="0" fontId="68" fillId="0" borderId="0" xfId="0" applyFont="1" applyFill="1" applyBorder="1" applyAlignment="1" applyProtection="1">
      <alignment horizontal="left" vertical="center"/>
      <protection locked="0"/>
    </xf>
    <xf numFmtId="2" fontId="62" fillId="10" borderId="11" xfId="0" applyNumberFormat="1" applyFont="1" applyFill="1" applyBorder="1" applyAlignment="1" applyProtection="1">
      <alignment horizontal="center" vertical="center" wrapText="1"/>
      <protection hidden="1"/>
    </xf>
    <xf numFmtId="2" fontId="62" fillId="10" borderId="12" xfId="0" applyNumberFormat="1" applyFont="1" applyFill="1" applyBorder="1" applyAlignment="1" applyProtection="1">
      <alignment horizontal="center" vertical="center" wrapText="1"/>
      <protection hidden="1"/>
    </xf>
    <xf numFmtId="0" fontId="68" fillId="33" borderId="12" xfId="0" applyFont="1" applyFill="1" applyBorder="1" applyAlignment="1" applyProtection="1">
      <alignment horizontal="center" vertical="center"/>
      <protection locked="0"/>
    </xf>
    <xf numFmtId="0" fontId="68" fillId="33" borderId="10" xfId="0" applyFont="1" applyFill="1" applyBorder="1" applyAlignment="1" applyProtection="1">
      <alignment horizontal="center" vertical="center"/>
      <protection locked="0"/>
    </xf>
    <xf numFmtId="0" fontId="68" fillId="35" borderId="11" xfId="0" applyFont="1" applyFill="1" applyBorder="1" applyAlignment="1" applyProtection="1">
      <alignment horizontal="center" vertical="center"/>
      <protection locked="0"/>
    </xf>
    <xf numFmtId="0" fontId="68" fillId="35" borderId="12" xfId="0" applyFont="1" applyFill="1" applyBorder="1" applyAlignment="1" applyProtection="1">
      <alignment horizontal="center" vertical="center"/>
      <protection locked="0"/>
    </xf>
    <xf numFmtId="173" fontId="63" fillId="0" borderId="10" xfId="0" applyNumberFormat="1" applyFont="1" applyFill="1" applyBorder="1" applyAlignment="1" applyProtection="1">
      <alignment horizontal="center" vertical="center"/>
      <protection locked="0"/>
    </xf>
    <xf numFmtId="0" fontId="68" fillId="10" borderId="10" xfId="0" applyFont="1" applyFill="1" applyBorder="1" applyAlignment="1" applyProtection="1">
      <alignment horizontal="right" vertical="center"/>
      <protection hidden="1"/>
    </xf>
    <xf numFmtId="0" fontId="68" fillId="0" borderId="0" xfId="0" applyFont="1" applyAlignment="1" applyProtection="1">
      <alignment horizontal="center"/>
      <protection locked="0"/>
    </xf>
    <xf numFmtId="0" fontId="63" fillId="0" borderId="0" xfId="0" applyFont="1" applyAlignment="1" applyProtection="1">
      <alignment horizontal="center" vertical="center"/>
      <protection locked="0"/>
    </xf>
    <xf numFmtId="0" fontId="62" fillId="10" borderId="10" xfId="0" applyFont="1" applyFill="1" applyBorder="1" applyAlignment="1" applyProtection="1">
      <alignment horizontal="center" vertical="center"/>
      <protection hidden="1"/>
    </xf>
    <xf numFmtId="0" fontId="5" fillId="0" borderId="0" xfId="0" applyFont="1" applyAlignment="1">
      <alignment horizontal="justify" vertical="top" wrapText="1"/>
    </xf>
    <xf numFmtId="0" fontId="60" fillId="0" borderId="0" xfId="0" applyFont="1" applyAlignment="1">
      <alignment horizontal="center" vertical="center"/>
    </xf>
    <xf numFmtId="0" fontId="58" fillId="0" borderId="0" xfId="0" applyFont="1" applyAlignment="1">
      <alignment horizontal="center" vertical="center"/>
    </xf>
    <xf numFmtId="0" fontId="58" fillId="0" borderId="0" xfId="0" applyFont="1" applyAlignment="1">
      <alignment horizontal="justify" vertical="top" wrapText="1"/>
    </xf>
    <xf numFmtId="0" fontId="58" fillId="0" borderId="0" xfId="0" applyFont="1" applyAlignment="1">
      <alignment horizontal="justify" vertical="center" wrapText="1"/>
    </xf>
    <xf numFmtId="0" fontId="58" fillId="0" borderId="0" xfId="0" applyFont="1" applyAlignment="1">
      <alignment horizontal="left" vertical="center"/>
    </xf>
    <xf numFmtId="0" fontId="58" fillId="0" borderId="0" xfId="0" applyFont="1" applyAlignment="1">
      <alignment horizontal="left" vertical="top" wrapText="1"/>
    </xf>
    <xf numFmtId="0" fontId="58" fillId="0" borderId="0" xfId="0" applyFont="1" applyAlignment="1">
      <alignment horizontal="left" vertical="top"/>
    </xf>
    <xf numFmtId="0" fontId="60" fillId="0" borderId="0" xfId="0" applyFont="1" applyAlignment="1">
      <alignment horizontal="center" vertical="center" wrapText="1"/>
    </xf>
    <xf numFmtId="0" fontId="3" fillId="0" borderId="0" xfId="0" applyFont="1" applyAlignment="1">
      <alignment horizontal="left" vertical="top" wrapText="1"/>
    </xf>
    <xf numFmtId="0" fontId="5" fillId="0" borderId="0" xfId="0" applyFont="1" applyAlignment="1">
      <alignment horizontal="justify" vertical="justify" wrapText="1"/>
    </xf>
    <xf numFmtId="0" fontId="58" fillId="0" borderId="0" xfId="0" applyFont="1" applyAlignment="1">
      <alignment horizontal="justify" vertical="top"/>
    </xf>
    <xf numFmtId="0" fontId="6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4.jpeg" /><Relationship Id="rId3" Type="http://schemas.openxmlformats.org/officeDocument/2006/relationships/image" Target="../media/image6.jpeg" /><Relationship Id="rId4" Type="http://schemas.openxmlformats.org/officeDocument/2006/relationships/image" Target="../media/image1.png" /><Relationship Id="rId5" Type="http://schemas.openxmlformats.org/officeDocument/2006/relationships/image" Target="../media/image8.jpeg" /><Relationship Id="rId6" Type="http://schemas.openxmlformats.org/officeDocument/2006/relationships/image" Target="../media/image9.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1447800</xdr:colOff>
      <xdr:row>3</xdr:row>
      <xdr:rowOff>47625</xdr:rowOff>
    </xdr:to>
    <xdr:pic>
      <xdr:nvPicPr>
        <xdr:cNvPr id="1" name="Picture 1"/>
        <xdr:cNvPicPr preferRelativeResize="1">
          <a:picLocks noChangeAspect="1"/>
        </xdr:cNvPicPr>
      </xdr:nvPicPr>
      <xdr:blipFill>
        <a:blip r:embed="rId1"/>
        <a:stretch>
          <a:fillRect/>
        </a:stretch>
      </xdr:blipFill>
      <xdr:spPr>
        <a:xfrm>
          <a:off x="0" y="0"/>
          <a:ext cx="2219325" cy="590550"/>
        </a:xfrm>
        <a:prstGeom prst="rect">
          <a:avLst/>
        </a:prstGeom>
        <a:noFill/>
        <a:ln w="9525" cmpd="sng">
          <a:noFill/>
        </a:ln>
      </xdr:spPr>
    </xdr:pic>
    <xdr:clientData/>
  </xdr:twoCellAnchor>
  <xdr:twoCellAnchor>
    <xdr:from>
      <xdr:col>5</xdr:col>
      <xdr:colOff>800100</xdr:colOff>
      <xdr:row>0</xdr:row>
      <xdr:rowOff>38100</xdr:rowOff>
    </xdr:from>
    <xdr:to>
      <xdr:col>11</xdr:col>
      <xdr:colOff>200025</xdr:colOff>
      <xdr:row>4</xdr:row>
      <xdr:rowOff>123825</xdr:rowOff>
    </xdr:to>
    <xdr:sp>
      <xdr:nvSpPr>
        <xdr:cNvPr id="2" name="TextBox 13"/>
        <xdr:cNvSpPr txBox="1">
          <a:spLocks noChangeArrowheads="1"/>
        </xdr:cNvSpPr>
      </xdr:nvSpPr>
      <xdr:spPr>
        <a:xfrm>
          <a:off x="6334125" y="38100"/>
          <a:ext cx="2743200" cy="828675"/>
        </a:xfrm>
        <a:prstGeom prst="rect">
          <a:avLst/>
        </a:prstGeom>
        <a:solidFill>
          <a:srgbClr val="FFFFFF"/>
        </a:solidFill>
        <a:ln w="9525" cmpd="sng">
          <a:noFill/>
        </a:ln>
      </xdr:spPr>
      <xdr:txBody>
        <a:bodyPr vertOverflow="clip" wrap="square"/>
        <a:p>
          <a:pPr algn="r">
            <a:defRPr/>
          </a:pPr>
          <a:r>
            <a:rPr lang="en-US" cap="none" sz="1100" b="0" i="0" u="none" baseline="0">
              <a:solidFill>
                <a:srgbClr val="000000"/>
              </a:solidFill>
              <a:latin typeface="Roboto Condensed"/>
              <a:ea typeface="Roboto Condensed"/>
              <a:cs typeface="Roboto Condensed"/>
            </a:rPr>
            <a:t>Kinnitatud Põllumajanduse Registrite 
</a:t>
          </a:r>
          <a:r>
            <a:rPr lang="en-US" cap="none" sz="1100" b="0" i="0" u="none" baseline="0">
              <a:solidFill>
                <a:srgbClr val="000000"/>
              </a:solidFill>
              <a:latin typeface="Roboto Condensed"/>
              <a:ea typeface="Roboto Condensed"/>
              <a:cs typeface="Roboto Condensed"/>
            </a:rPr>
            <a:t>ja Informatsiooni Ameti peadirektori</a:t>
          </a:r>
          <a:r>
            <a:rPr lang="en-US" cap="none" sz="1100" b="0" i="0" u="none" baseline="0">
              <a:solidFill>
                <a:srgbClr val="000000"/>
              </a:solidFill>
              <a:latin typeface="Roboto Condensed"/>
              <a:ea typeface="Roboto Condensed"/>
              <a:cs typeface="Roboto Condensed"/>
            </a:rPr>
            <a:t>  
</a:t>
          </a:r>
          <a:r>
            <a:rPr lang="en-US" cap="none" sz="1100" b="0" i="0" u="none" baseline="0">
              <a:solidFill>
                <a:srgbClr val="000000"/>
              </a:solidFill>
              <a:latin typeface="Roboto Condensed"/>
              <a:ea typeface="Roboto Condensed"/>
              <a:cs typeface="Roboto Condensed"/>
            </a:rPr>
            <a:t>20. märtsi  2015  käskkirjaga nr  1-12/15/27
</a:t>
          </a:r>
          <a:r>
            <a:rPr lang="en-US" cap="none" sz="1100" b="0" i="0" u="none" baseline="0">
              <a:solidFill>
                <a:srgbClr val="000000"/>
              </a:solidFill>
              <a:latin typeface="Roboto Condensed"/>
              <a:ea typeface="Roboto Condensed"/>
              <a:cs typeface="Roboto Condensed"/>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34</xdr:row>
      <xdr:rowOff>95250</xdr:rowOff>
    </xdr:from>
    <xdr:to>
      <xdr:col>6</xdr:col>
      <xdr:colOff>1181100</xdr:colOff>
      <xdr:row>62</xdr:row>
      <xdr:rowOff>76200</xdr:rowOff>
    </xdr:to>
    <xdr:pic>
      <xdr:nvPicPr>
        <xdr:cNvPr id="1" name="Picture 13"/>
        <xdr:cNvPicPr preferRelativeResize="1">
          <a:picLocks noChangeAspect="1"/>
        </xdr:cNvPicPr>
      </xdr:nvPicPr>
      <xdr:blipFill>
        <a:blip r:embed="rId1"/>
        <a:stretch>
          <a:fillRect/>
        </a:stretch>
      </xdr:blipFill>
      <xdr:spPr>
        <a:xfrm>
          <a:off x="1047750" y="8991600"/>
          <a:ext cx="5638800" cy="5048250"/>
        </a:xfrm>
        <a:prstGeom prst="rect">
          <a:avLst/>
        </a:prstGeom>
        <a:noFill/>
        <a:ln w="9525" cmpd="sng">
          <a:noFill/>
        </a:ln>
      </xdr:spPr>
    </xdr:pic>
    <xdr:clientData/>
  </xdr:twoCellAnchor>
  <xdr:twoCellAnchor editAs="oneCell">
    <xdr:from>
      <xdr:col>1</xdr:col>
      <xdr:colOff>190500</xdr:colOff>
      <xdr:row>82</xdr:row>
      <xdr:rowOff>95250</xdr:rowOff>
    </xdr:from>
    <xdr:to>
      <xdr:col>7</xdr:col>
      <xdr:colOff>38100</xdr:colOff>
      <xdr:row>106</xdr:row>
      <xdr:rowOff>28575</xdr:rowOff>
    </xdr:to>
    <xdr:pic>
      <xdr:nvPicPr>
        <xdr:cNvPr id="2" name="Picture 1"/>
        <xdr:cNvPicPr preferRelativeResize="1">
          <a:picLocks noChangeAspect="1"/>
        </xdr:cNvPicPr>
      </xdr:nvPicPr>
      <xdr:blipFill>
        <a:blip r:embed="rId2"/>
        <a:stretch>
          <a:fillRect/>
        </a:stretch>
      </xdr:blipFill>
      <xdr:spPr>
        <a:xfrm>
          <a:off x="1238250" y="20488275"/>
          <a:ext cx="6134100" cy="4276725"/>
        </a:xfrm>
        <a:prstGeom prst="rect">
          <a:avLst/>
        </a:prstGeom>
        <a:noFill/>
        <a:ln w="9525" cmpd="sng">
          <a:noFill/>
        </a:ln>
      </xdr:spPr>
    </xdr:pic>
    <xdr:clientData/>
  </xdr:twoCellAnchor>
  <xdr:twoCellAnchor editAs="oneCell">
    <xdr:from>
      <xdr:col>0</xdr:col>
      <xdr:colOff>1000125</xdr:colOff>
      <xdr:row>120</xdr:row>
      <xdr:rowOff>123825</xdr:rowOff>
    </xdr:from>
    <xdr:to>
      <xdr:col>7</xdr:col>
      <xdr:colOff>190500</xdr:colOff>
      <xdr:row>145</xdr:row>
      <xdr:rowOff>19050</xdr:rowOff>
    </xdr:to>
    <xdr:pic>
      <xdr:nvPicPr>
        <xdr:cNvPr id="3" name="Picture 2"/>
        <xdr:cNvPicPr preferRelativeResize="1">
          <a:picLocks noChangeAspect="1"/>
        </xdr:cNvPicPr>
      </xdr:nvPicPr>
      <xdr:blipFill>
        <a:blip r:embed="rId3"/>
        <a:stretch>
          <a:fillRect/>
        </a:stretch>
      </xdr:blipFill>
      <xdr:spPr>
        <a:xfrm>
          <a:off x="1000125" y="28622625"/>
          <a:ext cx="6524625" cy="4419600"/>
        </a:xfrm>
        <a:prstGeom prst="rect">
          <a:avLst/>
        </a:prstGeom>
        <a:noFill/>
        <a:ln w="9525" cmpd="sng">
          <a:noFill/>
        </a:ln>
      </xdr:spPr>
    </xdr:pic>
    <xdr:clientData/>
  </xdr:twoCellAnchor>
  <xdr:twoCellAnchor editAs="oneCell">
    <xdr:from>
      <xdr:col>0</xdr:col>
      <xdr:colOff>0</xdr:colOff>
      <xdr:row>0</xdr:row>
      <xdr:rowOff>0</xdr:rowOff>
    </xdr:from>
    <xdr:to>
      <xdr:col>2</xdr:col>
      <xdr:colOff>923925</xdr:colOff>
      <xdr:row>0</xdr:row>
      <xdr:rowOff>685800</xdr:rowOff>
    </xdr:to>
    <xdr:pic>
      <xdr:nvPicPr>
        <xdr:cNvPr id="4" name="Picture 1"/>
        <xdr:cNvPicPr preferRelativeResize="1">
          <a:picLocks noChangeAspect="1"/>
        </xdr:cNvPicPr>
      </xdr:nvPicPr>
      <xdr:blipFill>
        <a:blip r:embed="rId4"/>
        <a:stretch>
          <a:fillRect/>
        </a:stretch>
      </xdr:blipFill>
      <xdr:spPr>
        <a:xfrm>
          <a:off x="0" y="0"/>
          <a:ext cx="2219325" cy="685800"/>
        </a:xfrm>
        <a:prstGeom prst="rect">
          <a:avLst/>
        </a:prstGeom>
        <a:noFill/>
        <a:ln w="9525" cmpd="sng">
          <a:noFill/>
        </a:ln>
      </xdr:spPr>
    </xdr:pic>
    <xdr:clientData/>
  </xdr:twoCellAnchor>
  <xdr:twoCellAnchor>
    <xdr:from>
      <xdr:col>5</xdr:col>
      <xdr:colOff>314325</xdr:colOff>
      <xdr:row>0</xdr:row>
      <xdr:rowOff>9525</xdr:rowOff>
    </xdr:from>
    <xdr:to>
      <xdr:col>7</xdr:col>
      <xdr:colOff>333375</xdr:colOff>
      <xdr:row>0</xdr:row>
      <xdr:rowOff>952500</xdr:rowOff>
    </xdr:to>
    <xdr:sp>
      <xdr:nvSpPr>
        <xdr:cNvPr id="5" name="TextBox 7"/>
        <xdr:cNvSpPr txBox="1">
          <a:spLocks noChangeArrowheads="1"/>
        </xdr:cNvSpPr>
      </xdr:nvSpPr>
      <xdr:spPr>
        <a:xfrm>
          <a:off x="4772025" y="9525"/>
          <a:ext cx="2895600" cy="942975"/>
        </a:xfrm>
        <a:prstGeom prst="rect">
          <a:avLst/>
        </a:prstGeom>
        <a:solidFill>
          <a:srgbClr val="FFFFFF"/>
        </a:solidFill>
        <a:ln w="9525" cmpd="sng">
          <a:noFill/>
        </a:ln>
      </xdr:spPr>
      <xdr:txBody>
        <a:bodyPr vertOverflow="clip" wrap="square"/>
        <a:p>
          <a:pPr algn="r">
            <a:defRPr/>
          </a:pPr>
          <a:r>
            <a:rPr lang="en-US" cap="none" sz="1100" b="0" i="0" u="none" baseline="0">
              <a:solidFill>
                <a:srgbClr val="000000"/>
              </a:solidFill>
              <a:latin typeface="Roboto Condensed Light"/>
              <a:ea typeface="Roboto Condensed Light"/>
              <a:cs typeface="Roboto Condensed Light"/>
            </a:rPr>
            <a:t>Kinnitatud Põllumajanduse Registrite </a:t>
          </a:r>
          <a:r>
            <a:rPr lang="en-US" cap="none" sz="1100" b="0" i="0" u="none" baseline="0">
              <a:solidFill>
                <a:srgbClr val="000000"/>
              </a:solidFill>
              <a:latin typeface="Roboto Condensed Light"/>
              <a:ea typeface="Roboto Condensed Light"/>
              <a:cs typeface="Roboto Condensed Light"/>
            </a:rPr>
            <a:t>
</a:t>
          </a:r>
          <a:r>
            <a:rPr lang="en-US" cap="none" sz="1100" b="0" i="0" u="none" baseline="0">
              <a:solidFill>
                <a:srgbClr val="000000"/>
              </a:solidFill>
              <a:latin typeface="Roboto Condensed Light"/>
              <a:ea typeface="Roboto Condensed Light"/>
              <a:cs typeface="Roboto Condensed Light"/>
            </a:rPr>
            <a:t>ja Informatsiooni Ameti peadirektori</a:t>
          </a:r>
          <a:r>
            <a:rPr lang="en-US" cap="none" sz="1100" b="0" i="0" u="none" baseline="0">
              <a:solidFill>
                <a:srgbClr val="000000"/>
              </a:solidFill>
              <a:latin typeface="Roboto Condensed Light"/>
              <a:ea typeface="Roboto Condensed Light"/>
              <a:cs typeface="Roboto Condensed Light"/>
            </a:rPr>
            <a:t>  </a:t>
          </a:r>
          <a:r>
            <a:rPr lang="en-US" cap="none" sz="1100" b="0" i="0" u="none" baseline="0">
              <a:solidFill>
                <a:srgbClr val="000000"/>
              </a:solidFill>
              <a:latin typeface="Roboto Condensed Light"/>
              <a:ea typeface="Roboto Condensed Light"/>
              <a:cs typeface="Roboto Condensed Light"/>
            </a:rPr>
            <a:t>
</a:t>
          </a:r>
          <a:r>
            <a:rPr lang="en-US" cap="none" sz="1100" b="0" i="0" u="none" baseline="0">
              <a:solidFill>
                <a:srgbClr val="000000"/>
              </a:solidFill>
              <a:latin typeface="Roboto Condensed"/>
              <a:ea typeface="Roboto Condensed"/>
              <a:cs typeface="Roboto Condensed"/>
            </a:rPr>
            <a:t>20. märtsi  2015  käskkirjaga nr  1-12/15/27</a:t>
          </a:r>
        </a:p>
      </xdr:txBody>
    </xdr:sp>
    <xdr:clientData/>
  </xdr:twoCellAnchor>
  <xdr:twoCellAnchor editAs="oneCell">
    <xdr:from>
      <xdr:col>1</xdr:col>
      <xdr:colOff>28575</xdr:colOff>
      <xdr:row>11</xdr:row>
      <xdr:rowOff>152400</xdr:rowOff>
    </xdr:from>
    <xdr:to>
      <xdr:col>6</xdr:col>
      <xdr:colOff>1276350</xdr:colOff>
      <xdr:row>28</xdr:row>
      <xdr:rowOff>171450</xdr:rowOff>
    </xdr:to>
    <xdr:pic>
      <xdr:nvPicPr>
        <xdr:cNvPr id="6" name="Picture 1"/>
        <xdr:cNvPicPr preferRelativeResize="1">
          <a:picLocks noChangeAspect="1"/>
        </xdr:cNvPicPr>
      </xdr:nvPicPr>
      <xdr:blipFill>
        <a:blip r:embed="rId5"/>
        <a:stretch>
          <a:fillRect/>
        </a:stretch>
      </xdr:blipFill>
      <xdr:spPr>
        <a:xfrm>
          <a:off x="1076325" y="4143375"/>
          <a:ext cx="5705475" cy="3095625"/>
        </a:xfrm>
        <a:prstGeom prst="rect">
          <a:avLst/>
        </a:prstGeom>
        <a:noFill/>
        <a:ln w="9525" cmpd="sng">
          <a:noFill/>
        </a:ln>
      </xdr:spPr>
    </xdr:pic>
    <xdr:clientData/>
  </xdr:twoCellAnchor>
  <xdr:twoCellAnchor editAs="oneCell">
    <xdr:from>
      <xdr:col>2</xdr:col>
      <xdr:colOff>19050</xdr:colOff>
      <xdr:row>154</xdr:row>
      <xdr:rowOff>66675</xdr:rowOff>
    </xdr:from>
    <xdr:to>
      <xdr:col>6</xdr:col>
      <xdr:colOff>1390650</xdr:colOff>
      <xdr:row>164</xdr:row>
      <xdr:rowOff>171450</xdr:rowOff>
    </xdr:to>
    <xdr:pic>
      <xdr:nvPicPr>
        <xdr:cNvPr id="7" name="Picture 2"/>
        <xdr:cNvPicPr preferRelativeResize="1">
          <a:picLocks noChangeAspect="1"/>
        </xdr:cNvPicPr>
      </xdr:nvPicPr>
      <xdr:blipFill>
        <a:blip r:embed="rId6"/>
        <a:stretch>
          <a:fillRect/>
        </a:stretch>
      </xdr:blipFill>
      <xdr:spPr>
        <a:xfrm>
          <a:off x="1314450" y="36299775"/>
          <a:ext cx="5581650" cy="1962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2:Q358"/>
  <sheetViews>
    <sheetView showGridLines="0" tabSelected="1" zoomScalePageLayoutView="0" workbookViewId="0" topLeftCell="A1">
      <selection activeCell="D4" sqref="D4"/>
    </sheetView>
  </sheetViews>
  <sheetFormatPr defaultColWidth="9.140625" defaultRowHeight="12.75"/>
  <cols>
    <col min="1" max="1" width="7.421875" style="27" customWidth="1"/>
    <col min="2" max="2" width="4.140625" style="27" bestFit="1" customWidth="1"/>
    <col min="3" max="3" width="48.00390625" style="27" customWidth="1"/>
    <col min="4" max="5" width="11.7109375" style="27" customWidth="1"/>
    <col min="6" max="6" width="15.57421875" style="28" customWidth="1"/>
    <col min="7" max="7" width="16.8515625" style="27" bestFit="1" customWidth="1"/>
    <col min="8" max="8" width="0.9921875" style="29" customWidth="1"/>
    <col min="9" max="9" width="3.00390625" style="27" customWidth="1"/>
    <col min="10" max="10" width="13.140625" style="27" customWidth="1"/>
    <col min="11" max="11" width="0.5625" style="30" customWidth="1"/>
    <col min="12" max="12" width="3.140625" style="30" customWidth="1"/>
    <col min="13" max="13" width="9.140625" style="30" customWidth="1"/>
    <col min="14" max="14" width="2.7109375" style="31" bestFit="1" customWidth="1"/>
    <col min="15" max="15" width="30.57421875" style="32" hidden="1" customWidth="1"/>
    <col min="16" max="16" width="2.7109375" style="33" hidden="1" customWidth="1"/>
    <col min="17" max="17" width="27.57421875" style="34" hidden="1" customWidth="1"/>
    <col min="18" max="16384" width="9.140625" style="27" customWidth="1"/>
  </cols>
  <sheetData>
    <row r="1" ht="14.25"/>
    <row r="2" ht="14.25">
      <c r="A2" s="35" t="str">
        <f ca="1">(MID(CELL("filename"),FIND("[",CELL("filename"))+1,(FIND("]",CELL("filename"))+1)-FIND("[",CELL("filename"))-6))</f>
        <v>Ehitustegevuse_eelarve</v>
      </c>
    </row>
    <row r="3" ht="14.25"/>
    <row r="4" ht="14.25"/>
    <row r="6" spans="2:7" ht="16.5">
      <c r="B6" s="113" t="s">
        <v>753</v>
      </c>
      <c r="C6" s="113"/>
      <c r="D6" s="113"/>
      <c r="E6" s="113"/>
      <c r="F6" s="113"/>
      <c r="G6" s="113"/>
    </row>
    <row r="7" spans="1:7" ht="16.5">
      <c r="A7" s="35"/>
      <c r="B7" s="125" t="s">
        <v>400</v>
      </c>
      <c r="C7" s="125"/>
      <c r="D7" s="125"/>
      <c r="E7" s="125"/>
      <c r="F7" s="125"/>
      <c r="G7" s="125"/>
    </row>
    <row r="8" spans="1:6" ht="16.5">
      <c r="A8" s="36"/>
      <c r="E8" s="37"/>
      <c r="F8" s="37"/>
    </row>
    <row r="9" spans="1:7" ht="15" customHeight="1">
      <c r="A9" s="38"/>
      <c r="B9" s="113" t="s">
        <v>8</v>
      </c>
      <c r="C9" s="113"/>
      <c r="D9" s="113"/>
      <c r="E9" s="113"/>
      <c r="F9" s="113"/>
      <c r="G9" s="113"/>
    </row>
    <row r="10" ht="15" customHeight="1">
      <c r="A10" s="39"/>
    </row>
    <row r="11" spans="2:7" ht="15" customHeight="1">
      <c r="B11" s="38"/>
      <c r="C11" s="38"/>
      <c r="D11" s="112" t="s">
        <v>7</v>
      </c>
      <c r="E11" s="112"/>
      <c r="F11" s="112"/>
      <c r="G11" s="40"/>
    </row>
    <row r="12" spans="2:16" ht="16.5" customHeight="1">
      <c r="B12" s="123" t="s">
        <v>740</v>
      </c>
      <c r="C12" s="123"/>
      <c r="D12" s="113"/>
      <c r="E12" s="113"/>
      <c r="F12" s="113"/>
      <c r="I12" s="41" t="s">
        <v>699</v>
      </c>
      <c r="P12" s="32"/>
    </row>
    <row r="13" spans="2:16" ht="15" customHeight="1">
      <c r="B13" s="38"/>
      <c r="C13" s="38"/>
      <c r="D13" s="112" t="s">
        <v>4</v>
      </c>
      <c r="E13" s="112"/>
      <c r="F13" s="112"/>
      <c r="H13" s="42"/>
      <c r="I13" s="43"/>
      <c r="P13" s="32"/>
    </row>
    <row r="14" spans="2:16" ht="16.5" customHeight="1">
      <c r="B14" s="123" t="s">
        <v>741</v>
      </c>
      <c r="C14" s="123"/>
      <c r="D14" s="118"/>
      <c r="E14" s="119"/>
      <c r="F14" s="119"/>
      <c r="G14" s="119"/>
      <c r="I14" s="41" t="s">
        <v>699</v>
      </c>
      <c r="P14" s="32"/>
    </row>
    <row r="15" spans="2:16" ht="16.5" customHeight="1">
      <c r="B15" s="123" t="s">
        <v>742</v>
      </c>
      <c r="C15" s="123"/>
      <c r="D15" s="118"/>
      <c r="E15" s="119"/>
      <c r="F15" s="119"/>
      <c r="G15" s="119"/>
      <c r="I15" s="41" t="s">
        <v>699</v>
      </c>
      <c r="P15" s="32"/>
    </row>
    <row r="16" spans="2:16" ht="16.5" customHeight="1">
      <c r="B16" s="123" t="s">
        <v>743</v>
      </c>
      <c r="C16" s="123"/>
      <c r="D16" s="118"/>
      <c r="E16" s="119"/>
      <c r="F16" s="119"/>
      <c r="G16" s="119"/>
      <c r="I16" s="41" t="s">
        <v>699</v>
      </c>
      <c r="P16" s="32"/>
    </row>
    <row r="17" spans="2:16" ht="16.5" customHeight="1">
      <c r="B17" s="123" t="s">
        <v>744</v>
      </c>
      <c r="C17" s="123"/>
      <c r="D17" s="114"/>
      <c r="E17" s="114"/>
      <c r="F17" s="114"/>
      <c r="G17" s="44"/>
      <c r="I17" s="41" t="s">
        <v>699</v>
      </c>
      <c r="P17" s="45"/>
    </row>
    <row r="18" spans="2:17" ht="16.5" customHeight="1">
      <c r="B18" s="123" t="s">
        <v>745</v>
      </c>
      <c r="C18" s="123"/>
      <c r="D18" s="114"/>
      <c r="E18" s="114"/>
      <c r="F18" s="114"/>
      <c r="G18" s="46"/>
      <c r="I18" s="41" t="s">
        <v>699</v>
      </c>
      <c r="O18" s="32" t="s">
        <v>708</v>
      </c>
      <c r="P18" s="45"/>
      <c r="Q18" s="34" t="str">
        <f>A2</f>
        <v>Ehitustegevuse_eelarve</v>
      </c>
    </row>
    <row r="19" spans="2:17" ht="16.5" customHeight="1">
      <c r="B19" s="123" t="s">
        <v>746</v>
      </c>
      <c r="C19" s="123"/>
      <c r="D19" s="118"/>
      <c r="E19" s="119"/>
      <c r="F19" s="119"/>
      <c r="G19" s="119"/>
      <c r="I19" s="41" t="s">
        <v>699</v>
      </c>
      <c r="O19" s="32" t="s">
        <v>7</v>
      </c>
      <c r="P19" s="45"/>
      <c r="Q19" s="34">
        <f>D12</f>
        <v>0</v>
      </c>
    </row>
    <row r="20" spans="2:17" ht="15" customHeight="1">
      <c r="B20" s="47"/>
      <c r="C20" s="47"/>
      <c r="D20" s="115" t="s">
        <v>401</v>
      </c>
      <c r="E20" s="115"/>
      <c r="F20" s="115"/>
      <c r="I20" s="48"/>
      <c r="O20" s="32" t="s">
        <v>5</v>
      </c>
      <c r="P20" s="45"/>
      <c r="Q20" s="34">
        <f aca="true" t="shared" si="0" ref="Q20:Q25">D14</f>
        <v>0</v>
      </c>
    </row>
    <row r="21" spans="2:17" ht="16.5" customHeight="1">
      <c r="B21" s="123" t="s">
        <v>747</v>
      </c>
      <c r="C21" s="123"/>
      <c r="D21" s="119"/>
      <c r="E21" s="119"/>
      <c r="F21" s="119"/>
      <c r="G21" s="119"/>
      <c r="I21" s="41" t="s">
        <v>699</v>
      </c>
      <c r="O21" s="32" t="s">
        <v>14</v>
      </c>
      <c r="P21" s="45"/>
      <c r="Q21" s="34">
        <f t="shared" si="0"/>
        <v>0</v>
      </c>
    </row>
    <row r="22" spans="2:17" ht="16.5" customHeight="1">
      <c r="B22" s="123" t="s">
        <v>748</v>
      </c>
      <c r="C22" s="123"/>
      <c r="D22" s="119"/>
      <c r="E22" s="119"/>
      <c r="F22" s="119"/>
      <c r="G22" s="119"/>
      <c r="I22" s="41" t="s">
        <v>699</v>
      </c>
      <c r="O22" s="32" t="s">
        <v>3</v>
      </c>
      <c r="P22" s="32"/>
      <c r="Q22" s="34">
        <f t="shared" si="0"/>
        <v>0</v>
      </c>
    </row>
    <row r="23" spans="2:17" ht="15" customHeight="1">
      <c r="B23" s="47"/>
      <c r="C23" s="47"/>
      <c r="D23" s="115" t="s">
        <v>6</v>
      </c>
      <c r="E23" s="115"/>
      <c r="F23" s="115"/>
      <c r="G23" s="49"/>
      <c r="I23" s="50"/>
      <c r="O23" s="32" t="s">
        <v>687</v>
      </c>
      <c r="P23" s="32"/>
      <c r="Q23" s="34">
        <f t="shared" si="0"/>
        <v>0</v>
      </c>
    </row>
    <row r="24" spans="2:17" ht="16.5" customHeight="1">
      <c r="B24" s="123" t="s">
        <v>761</v>
      </c>
      <c r="C24" s="123"/>
      <c r="D24" s="47">
        <v>5</v>
      </c>
      <c r="E24" s="47"/>
      <c r="F24" s="47"/>
      <c r="G24" s="49"/>
      <c r="I24" s="41" t="s">
        <v>699</v>
      </c>
      <c r="O24" s="45" t="s">
        <v>688</v>
      </c>
      <c r="P24" s="32"/>
      <c r="Q24" s="34">
        <f t="shared" si="0"/>
        <v>0</v>
      </c>
    </row>
    <row r="25" spans="2:17" ht="16.5" customHeight="1">
      <c r="B25" s="123" t="s">
        <v>762</v>
      </c>
      <c r="C25" s="123"/>
      <c r="D25" s="47">
        <v>10</v>
      </c>
      <c r="E25" s="47"/>
      <c r="F25" s="49"/>
      <c r="G25" s="49"/>
      <c r="I25" s="41" t="s">
        <v>699</v>
      </c>
      <c r="O25" s="45" t="s">
        <v>19</v>
      </c>
      <c r="P25" s="32"/>
      <c r="Q25" s="34">
        <f t="shared" si="0"/>
        <v>0</v>
      </c>
    </row>
    <row r="26" spans="2:17" ht="16.5" customHeight="1">
      <c r="B26" s="123" t="s">
        <v>763</v>
      </c>
      <c r="C26" s="123"/>
      <c r="D26" s="47">
        <v>6</v>
      </c>
      <c r="E26" s="47"/>
      <c r="F26" s="49"/>
      <c r="G26" s="49"/>
      <c r="I26" s="41" t="s">
        <v>699</v>
      </c>
      <c r="O26" s="45" t="s">
        <v>21</v>
      </c>
      <c r="P26" s="32"/>
      <c r="Q26" s="34">
        <f>D21</f>
        <v>0</v>
      </c>
    </row>
    <row r="27" spans="2:17" ht="16.5" customHeight="1">
      <c r="B27" s="123" t="s">
        <v>764</v>
      </c>
      <c r="C27" s="123"/>
      <c r="D27" s="47">
        <v>7</v>
      </c>
      <c r="E27" s="47"/>
      <c r="F27" s="49"/>
      <c r="G27" s="49"/>
      <c r="I27" s="41" t="s">
        <v>699</v>
      </c>
      <c r="N27" s="31" t="s">
        <v>700</v>
      </c>
      <c r="O27" s="45" t="s">
        <v>23</v>
      </c>
      <c r="P27" s="32"/>
      <c r="Q27" s="34">
        <f>D22</f>
        <v>0</v>
      </c>
    </row>
    <row r="28" spans="2:17" ht="16.5" customHeight="1">
      <c r="B28" s="123" t="s">
        <v>765</v>
      </c>
      <c r="C28" s="123"/>
      <c r="D28" s="47">
        <v>15</v>
      </c>
      <c r="E28" s="47"/>
      <c r="F28" s="49"/>
      <c r="G28" s="49"/>
      <c r="I28" s="41" t="s">
        <v>699</v>
      </c>
      <c r="O28" s="45" t="s">
        <v>25</v>
      </c>
      <c r="P28" s="32"/>
      <c r="Q28" s="34">
        <f aca="true" t="shared" si="1" ref="Q28:Q35">D24</f>
        <v>5</v>
      </c>
    </row>
    <row r="29" spans="2:17" ht="16.5" customHeight="1">
      <c r="B29" s="123" t="s">
        <v>739</v>
      </c>
      <c r="C29" s="123"/>
      <c r="D29" s="47">
        <v>8</v>
      </c>
      <c r="E29" s="47"/>
      <c r="F29" s="49"/>
      <c r="G29" s="49"/>
      <c r="I29" s="41" t="s">
        <v>699</v>
      </c>
      <c r="O29" s="32" t="s">
        <v>73</v>
      </c>
      <c r="P29" s="32"/>
      <c r="Q29" s="34">
        <f t="shared" si="1"/>
        <v>10</v>
      </c>
    </row>
    <row r="30" spans="2:17" ht="16.5" customHeight="1">
      <c r="B30" s="123" t="s">
        <v>738</v>
      </c>
      <c r="C30" s="123"/>
      <c r="D30" s="47">
        <v>12</v>
      </c>
      <c r="E30" s="47"/>
      <c r="F30" s="49"/>
      <c r="G30" s="49"/>
      <c r="I30" s="41" t="s">
        <v>699</v>
      </c>
      <c r="O30" s="32" t="s">
        <v>72</v>
      </c>
      <c r="Q30" s="34">
        <f t="shared" si="1"/>
        <v>6</v>
      </c>
    </row>
    <row r="31" spans="2:17" ht="16.5" customHeight="1">
      <c r="B31" s="123" t="s">
        <v>737</v>
      </c>
      <c r="C31" s="123"/>
      <c r="D31" s="51">
        <v>8</v>
      </c>
      <c r="E31" s="47"/>
      <c r="G31" s="52"/>
      <c r="I31" s="41" t="s">
        <v>699</v>
      </c>
      <c r="O31" s="32" t="s">
        <v>71</v>
      </c>
      <c r="Q31" s="34">
        <f t="shared" si="1"/>
        <v>7</v>
      </c>
    </row>
    <row r="32" spans="7:17" ht="15" customHeight="1">
      <c r="G32" s="40"/>
      <c r="I32" s="48"/>
      <c r="O32" s="32" t="s">
        <v>30</v>
      </c>
      <c r="P32" s="32"/>
      <c r="Q32" s="34">
        <f t="shared" si="1"/>
        <v>15</v>
      </c>
    </row>
    <row r="33" spans="7:17" ht="15" customHeight="1">
      <c r="G33" s="40"/>
      <c r="I33" s="48"/>
      <c r="O33" s="32" t="s">
        <v>31</v>
      </c>
      <c r="P33" s="53"/>
      <c r="Q33" s="34">
        <f t="shared" si="1"/>
        <v>8</v>
      </c>
    </row>
    <row r="34" spans="7:17" ht="15" customHeight="1">
      <c r="G34" s="40"/>
      <c r="I34" s="48"/>
      <c r="O34" s="32" t="s">
        <v>11</v>
      </c>
      <c r="Q34" s="34">
        <f t="shared" si="1"/>
        <v>12</v>
      </c>
    </row>
    <row r="35" spans="1:17" ht="16.5">
      <c r="A35" s="54"/>
      <c r="B35" s="124" t="s">
        <v>754</v>
      </c>
      <c r="C35" s="124"/>
      <c r="D35" s="124"/>
      <c r="E35" s="124"/>
      <c r="F35" s="124"/>
      <c r="G35" s="124"/>
      <c r="O35" s="32" t="s">
        <v>53</v>
      </c>
      <c r="Q35" s="34">
        <f t="shared" si="1"/>
        <v>8</v>
      </c>
    </row>
    <row r="36" spans="1:17" ht="16.5">
      <c r="A36" s="55"/>
      <c r="B36" s="56"/>
      <c r="C36" s="56"/>
      <c r="D36" s="56"/>
      <c r="E36" s="56"/>
      <c r="F36" s="27"/>
      <c r="I36" s="43"/>
      <c r="O36" s="32" t="s">
        <v>707</v>
      </c>
      <c r="Q36" s="34">
        <f>G31</f>
        <v>0</v>
      </c>
    </row>
    <row r="37" spans="1:17" ht="49.5" hidden="1">
      <c r="A37" s="55"/>
      <c r="B37" s="56"/>
      <c r="C37" s="56"/>
      <c r="D37" s="120" t="s">
        <v>727</v>
      </c>
      <c r="E37" s="121"/>
      <c r="F37" s="84" t="s">
        <v>728</v>
      </c>
      <c r="G37" s="85" t="s">
        <v>729</v>
      </c>
      <c r="O37" s="32" t="s">
        <v>733</v>
      </c>
      <c r="Q37" s="57">
        <f>D38</f>
        <v>0</v>
      </c>
    </row>
    <row r="38" spans="1:17" ht="18" customHeight="1" hidden="1">
      <c r="A38" s="55"/>
      <c r="B38" s="56"/>
      <c r="C38" s="56"/>
      <c r="D38" s="122"/>
      <c r="E38" s="122"/>
      <c r="F38" s="58"/>
      <c r="G38" s="59"/>
      <c r="O38" s="32" t="s">
        <v>734</v>
      </c>
      <c r="Q38" s="57">
        <f>F38</f>
        <v>0</v>
      </c>
    </row>
    <row r="39" spans="1:17" ht="15" customHeight="1">
      <c r="A39" s="55"/>
      <c r="C39" s="86"/>
      <c r="D39" s="86"/>
      <c r="E39" s="87" t="s">
        <v>689</v>
      </c>
      <c r="F39" s="60">
        <f>SUM(G43,G96,G128,G153,G197,G264,G247,G296,G331)</f>
        <v>0</v>
      </c>
      <c r="G39" s="60"/>
      <c r="I39" s="41" t="s">
        <v>699</v>
      </c>
      <c r="O39" s="32" t="s">
        <v>735</v>
      </c>
      <c r="Q39" s="57">
        <f>G38</f>
        <v>0</v>
      </c>
    </row>
    <row r="40" spans="1:17" ht="15" customHeight="1">
      <c r="A40" s="55"/>
      <c r="C40" s="86"/>
      <c r="D40" s="86"/>
      <c r="E40" s="87" t="s">
        <v>703</v>
      </c>
      <c r="F40" s="61">
        <f>SUM(F39*20%)</f>
        <v>0</v>
      </c>
      <c r="G40" s="61"/>
      <c r="O40" s="32" t="s">
        <v>704</v>
      </c>
      <c r="Q40" s="62">
        <f>F39</f>
        <v>0</v>
      </c>
    </row>
    <row r="41" spans="1:17" ht="15" customHeight="1">
      <c r="A41" s="55"/>
      <c r="C41" s="88"/>
      <c r="D41" s="88"/>
      <c r="E41" s="89" t="s">
        <v>690</v>
      </c>
      <c r="F41" s="60">
        <f>SUM(F39+F40)</f>
        <v>0</v>
      </c>
      <c r="G41" s="60"/>
      <c r="O41" s="32" t="s">
        <v>705</v>
      </c>
      <c r="Q41" s="62">
        <f>F40</f>
        <v>0</v>
      </c>
    </row>
    <row r="42" spans="1:17" s="64" customFormat="1" ht="33" customHeight="1">
      <c r="A42" s="63"/>
      <c r="B42" s="126"/>
      <c r="C42" s="126"/>
      <c r="D42" s="26" t="s">
        <v>1</v>
      </c>
      <c r="E42" s="26" t="s">
        <v>0</v>
      </c>
      <c r="F42" s="24" t="s">
        <v>736</v>
      </c>
      <c r="G42" s="25" t="s">
        <v>686</v>
      </c>
      <c r="H42" s="29"/>
      <c r="I42" s="116" t="s">
        <v>752</v>
      </c>
      <c r="J42" s="117"/>
      <c r="O42" s="53" t="s">
        <v>706</v>
      </c>
      <c r="P42" s="65"/>
      <c r="Q42" s="62">
        <f>F41</f>
        <v>0</v>
      </c>
    </row>
    <row r="43" spans="2:17" ht="16.5">
      <c r="B43" s="26">
        <v>1</v>
      </c>
      <c r="C43" s="66" t="s">
        <v>403</v>
      </c>
      <c r="D43" s="66"/>
      <c r="E43" s="66"/>
      <c r="F43" s="66"/>
      <c r="G43" s="67">
        <f>SUM(G44,G52,G57,G60,G69,G78,G82,G90)</f>
        <v>0</v>
      </c>
      <c r="I43" s="108"/>
      <c r="J43" s="109"/>
      <c r="O43" s="45">
        <v>1</v>
      </c>
      <c r="Q43" s="68">
        <f>G43</f>
        <v>0</v>
      </c>
    </row>
    <row r="44" spans="2:17" ht="16.5">
      <c r="B44" s="26">
        <v>11</v>
      </c>
      <c r="C44" s="66" t="s">
        <v>404</v>
      </c>
      <c r="D44" s="66"/>
      <c r="E44" s="66"/>
      <c r="F44" s="66"/>
      <c r="G44" s="67">
        <f>SUM(G45:G51)</f>
        <v>0</v>
      </c>
      <c r="I44" s="91"/>
      <c r="J44" s="92"/>
      <c r="O44" s="45">
        <v>11</v>
      </c>
      <c r="Q44" s="68">
        <f>G44</f>
        <v>0</v>
      </c>
    </row>
    <row r="45" spans="2:17" s="28" customFormat="1" ht="16.5">
      <c r="B45" s="69">
        <v>111</v>
      </c>
      <c r="C45" s="70" t="s">
        <v>405</v>
      </c>
      <c r="D45" s="90"/>
      <c r="E45" s="90"/>
      <c r="F45" s="90"/>
      <c r="G45" s="71">
        <f>SUM(E45*F45)</f>
        <v>0</v>
      </c>
      <c r="H45" s="72"/>
      <c r="I45" s="77"/>
      <c r="J45" s="78"/>
      <c r="K45" s="73"/>
      <c r="L45" s="73"/>
      <c r="M45" s="73"/>
      <c r="N45" s="74"/>
      <c r="O45" s="80"/>
      <c r="P45" s="75"/>
      <c r="Q45" s="76"/>
    </row>
    <row r="46" spans="2:17" s="28" customFormat="1" ht="16.5">
      <c r="B46" s="69">
        <v>112</v>
      </c>
      <c r="C46" s="70" t="s">
        <v>406</v>
      </c>
      <c r="D46" s="90"/>
      <c r="E46" s="90"/>
      <c r="F46" s="90"/>
      <c r="G46" s="71">
        <f aca="true" t="shared" si="2" ref="G46:G51">SUM(E46*F46)</f>
        <v>0</v>
      </c>
      <c r="H46" s="72"/>
      <c r="I46" s="107"/>
      <c r="J46" s="107"/>
      <c r="K46" s="73"/>
      <c r="L46" s="73"/>
      <c r="M46" s="73"/>
      <c r="N46" s="74"/>
      <c r="O46" s="80"/>
      <c r="P46" s="75"/>
      <c r="Q46" s="76"/>
    </row>
    <row r="47" spans="2:17" s="28" customFormat="1" ht="16.5">
      <c r="B47" s="69">
        <v>113</v>
      </c>
      <c r="C47" s="70" t="s">
        <v>407</v>
      </c>
      <c r="D47" s="90"/>
      <c r="E47" s="90"/>
      <c r="F47" s="90"/>
      <c r="G47" s="71">
        <f t="shared" si="2"/>
        <v>0</v>
      </c>
      <c r="H47" s="72"/>
      <c r="I47" s="107"/>
      <c r="J47" s="107"/>
      <c r="K47" s="73"/>
      <c r="L47" s="73"/>
      <c r="M47" s="73"/>
      <c r="N47" s="74"/>
      <c r="O47" s="80"/>
      <c r="P47" s="75"/>
      <c r="Q47" s="76"/>
    </row>
    <row r="48" spans="2:17" s="28" customFormat="1" ht="16.5">
      <c r="B48" s="69">
        <v>114</v>
      </c>
      <c r="C48" s="70" t="s">
        <v>408</v>
      </c>
      <c r="D48" s="90"/>
      <c r="E48" s="90"/>
      <c r="F48" s="90"/>
      <c r="G48" s="71">
        <f t="shared" si="2"/>
        <v>0</v>
      </c>
      <c r="H48" s="72"/>
      <c r="I48" s="110"/>
      <c r="J48" s="111"/>
      <c r="K48" s="73"/>
      <c r="L48" s="73"/>
      <c r="M48" s="73"/>
      <c r="N48" s="74"/>
      <c r="O48" s="80"/>
      <c r="P48" s="75"/>
      <c r="Q48" s="76"/>
    </row>
    <row r="49" spans="2:17" s="28" customFormat="1" ht="16.5">
      <c r="B49" s="69">
        <v>115</v>
      </c>
      <c r="C49" s="70" t="s">
        <v>409</v>
      </c>
      <c r="D49" s="90"/>
      <c r="E49" s="90"/>
      <c r="F49" s="90"/>
      <c r="G49" s="71">
        <f t="shared" si="2"/>
        <v>0</v>
      </c>
      <c r="H49" s="72"/>
      <c r="I49" s="107"/>
      <c r="J49" s="107"/>
      <c r="K49" s="73"/>
      <c r="L49" s="73"/>
      <c r="M49" s="73"/>
      <c r="N49" s="74"/>
      <c r="O49" s="80"/>
      <c r="P49" s="75"/>
      <c r="Q49" s="76"/>
    </row>
    <row r="50" spans="2:17" s="28" customFormat="1" ht="16.5">
      <c r="B50" s="69">
        <v>117</v>
      </c>
      <c r="C50" s="70" t="s">
        <v>410</v>
      </c>
      <c r="D50" s="90"/>
      <c r="E50" s="90"/>
      <c r="F50" s="90"/>
      <c r="G50" s="71">
        <f t="shared" si="2"/>
        <v>0</v>
      </c>
      <c r="H50" s="72"/>
      <c r="I50" s="110"/>
      <c r="J50" s="111"/>
      <c r="K50" s="73"/>
      <c r="L50" s="73"/>
      <c r="M50" s="73"/>
      <c r="N50" s="74"/>
      <c r="O50" s="80"/>
      <c r="P50" s="75"/>
      <c r="Q50" s="76"/>
    </row>
    <row r="51" spans="2:17" s="28" customFormat="1" ht="16.5">
      <c r="B51" s="69">
        <v>118</v>
      </c>
      <c r="C51" s="70" t="s">
        <v>411</v>
      </c>
      <c r="D51" s="90"/>
      <c r="E51" s="90"/>
      <c r="F51" s="90"/>
      <c r="G51" s="71">
        <f t="shared" si="2"/>
        <v>0</v>
      </c>
      <c r="H51" s="72"/>
      <c r="I51" s="107"/>
      <c r="J51" s="107"/>
      <c r="K51" s="73"/>
      <c r="L51" s="73"/>
      <c r="M51" s="73"/>
      <c r="N51" s="74"/>
      <c r="O51" s="80"/>
      <c r="P51" s="75"/>
      <c r="Q51" s="76"/>
    </row>
    <row r="52" spans="2:17" ht="16.5">
      <c r="B52" s="91">
        <v>12</v>
      </c>
      <c r="C52" s="66" t="s">
        <v>412</v>
      </c>
      <c r="D52" s="79"/>
      <c r="E52" s="79"/>
      <c r="F52" s="79"/>
      <c r="G52" s="67">
        <f>SUM(G53:G56)</f>
        <v>0</v>
      </c>
      <c r="I52" s="103"/>
      <c r="J52" s="103"/>
      <c r="O52" s="45">
        <v>12</v>
      </c>
      <c r="Q52" s="68">
        <f>G52</f>
        <v>0</v>
      </c>
    </row>
    <row r="53" spans="2:17" s="28" customFormat="1" ht="16.5">
      <c r="B53" s="95">
        <v>121</v>
      </c>
      <c r="C53" s="96" t="s">
        <v>413</v>
      </c>
      <c r="D53" s="90"/>
      <c r="E53" s="90"/>
      <c r="F53" s="90"/>
      <c r="G53" s="93">
        <f>SUM(E53*F53)</f>
        <v>0</v>
      </c>
      <c r="H53" s="72"/>
      <c r="I53" s="107"/>
      <c r="J53" s="107"/>
      <c r="K53" s="73"/>
      <c r="L53" s="73"/>
      <c r="M53" s="73"/>
      <c r="N53" s="74"/>
      <c r="O53" s="80"/>
      <c r="P53" s="75"/>
      <c r="Q53" s="76"/>
    </row>
    <row r="54" spans="2:17" s="28" customFormat="1" ht="16.5">
      <c r="B54" s="95">
        <v>122</v>
      </c>
      <c r="C54" s="70" t="s">
        <v>414</v>
      </c>
      <c r="D54" s="90"/>
      <c r="E54" s="90"/>
      <c r="F54" s="90"/>
      <c r="G54" s="93">
        <f>SUM(E54*F54)</f>
        <v>0</v>
      </c>
      <c r="H54" s="72"/>
      <c r="I54" s="107"/>
      <c r="J54" s="107"/>
      <c r="K54" s="73"/>
      <c r="L54" s="73"/>
      <c r="M54" s="73"/>
      <c r="N54" s="74"/>
      <c r="O54" s="80"/>
      <c r="P54" s="75"/>
      <c r="Q54" s="76"/>
    </row>
    <row r="55" spans="2:17" s="28" customFormat="1" ht="16.5">
      <c r="B55" s="95">
        <v>123</v>
      </c>
      <c r="C55" s="96" t="s">
        <v>415</v>
      </c>
      <c r="D55" s="90"/>
      <c r="E55" s="90"/>
      <c r="F55" s="90"/>
      <c r="G55" s="93">
        <f>SUM(E55*F55)</f>
        <v>0</v>
      </c>
      <c r="H55" s="72"/>
      <c r="I55" s="107"/>
      <c r="J55" s="107"/>
      <c r="K55" s="73"/>
      <c r="L55" s="73"/>
      <c r="M55" s="73"/>
      <c r="N55" s="74"/>
      <c r="O55" s="80"/>
      <c r="P55" s="75"/>
      <c r="Q55" s="76"/>
    </row>
    <row r="56" spans="2:17" s="28" customFormat="1" ht="16.5">
      <c r="B56" s="95">
        <v>128</v>
      </c>
      <c r="C56" s="70" t="s">
        <v>416</v>
      </c>
      <c r="D56" s="90"/>
      <c r="E56" s="90"/>
      <c r="F56" s="90"/>
      <c r="G56" s="93">
        <f>SUM(E56*F56)</f>
        <v>0</v>
      </c>
      <c r="H56" s="72"/>
      <c r="I56" s="107"/>
      <c r="J56" s="107"/>
      <c r="K56" s="73"/>
      <c r="L56" s="73"/>
      <c r="M56" s="73"/>
      <c r="N56" s="74"/>
      <c r="O56" s="80"/>
      <c r="P56" s="75"/>
      <c r="Q56" s="76"/>
    </row>
    <row r="57" spans="2:17" s="28" customFormat="1" ht="16.5">
      <c r="B57" s="91">
        <v>13</v>
      </c>
      <c r="C57" s="66" t="s">
        <v>417</v>
      </c>
      <c r="D57" s="79"/>
      <c r="E57" s="79"/>
      <c r="F57" s="79"/>
      <c r="G57" s="67">
        <f>SUM(G58:G59)</f>
        <v>0</v>
      </c>
      <c r="H57" s="72"/>
      <c r="I57" s="103"/>
      <c r="J57" s="103"/>
      <c r="K57" s="73"/>
      <c r="L57" s="73"/>
      <c r="M57" s="73"/>
      <c r="N57" s="74"/>
      <c r="O57" s="80"/>
      <c r="P57" s="75"/>
      <c r="Q57" s="76"/>
    </row>
    <row r="58" spans="2:17" s="28" customFormat="1" ht="16.5">
      <c r="B58" s="95">
        <v>131</v>
      </c>
      <c r="C58" s="70" t="s">
        <v>417</v>
      </c>
      <c r="D58" s="90"/>
      <c r="E58" s="90"/>
      <c r="F58" s="90"/>
      <c r="G58" s="71">
        <f>SUM(E58*F58)</f>
        <v>0</v>
      </c>
      <c r="H58" s="72"/>
      <c r="I58" s="107"/>
      <c r="J58" s="107"/>
      <c r="K58" s="73"/>
      <c r="L58" s="73"/>
      <c r="M58" s="73"/>
      <c r="N58" s="74"/>
      <c r="O58" s="80"/>
      <c r="P58" s="75"/>
      <c r="Q58" s="76"/>
    </row>
    <row r="59" spans="2:17" s="28" customFormat="1" ht="16.5">
      <c r="B59" s="95">
        <v>138</v>
      </c>
      <c r="C59" s="70" t="s">
        <v>418</v>
      </c>
      <c r="D59" s="90"/>
      <c r="E59" s="90"/>
      <c r="F59" s="90"/>
      <c r="G59" s="71">
        <f>SUM(E59*F59)</f>
        <v>0</v>
      </c>
      <c r="H59" s="72"/>
      <c r="I59" s="107"/>
      <c r="J59" s="107"/>
      <c r="K59" s="73"/>
      <c r="L59" s="73"/>
      <c r="M59" s="73"/>
      <c r="N59" s="74"/>
      <c r="O59" s="80"/>
      <c r="P59" s="75"/>
      <c r="Q59" s="76"/>
    </row>
    <row r="60" spans="2:17" ht="16.5">
      <c r="B60" s="91">
        <v>14</v>
      </c>
      <c r="C60" s="66" t="s">
        <v>419</v>
      </c>
      <c r="D60" s="79"/>
      <c r="E60" s="79"/>
      <c r="F60" s="79"/>
      <c r="G60" s="67">
        <f>SUM(G61:G68)</f>
        <v>0</v>
      </c>
      <c r="I60" s="103"/>
      <c r="J60" s="103"/>
      <c r="O60" s="45">
        <v>14</v>
      </c>
      <c r="Q60" s="68">
        <f>G60</f>
        <v>0</v>
      </c>
    </row>
    <row r="61" spans="2:17" s="28" customFormat="1" ht="16.5">
      <c r="B61" s="95">
        <v>141</v>
      </c>
      <c r="C61" s="70" t="s">
        <v>420</v>
      </c>
      <c r="D61" s="90"/>
      <c r="E61" s="90"/>
      <c r="F61" s="90"/>
      <c r="G61" s="71">
        <f>SUM(E61*F61)</f>
        <v>0</v>
      </c>
      <c r="H61" s="72"/>
      <c r="I61" s="107"/>
      <c r="J61" s="107"/>
      <c r="K61" s="73"/>
      <c r="L61" s="73"/>
      <c r="M61" s="73"/>
      <c r="N61" s="74"/>
      <c r="O61" s="80"/>
      <c r="P61" s="75"/>
      <c r="Q61" s="76"/>
    </row>
    <row r="62" spans="2:17" s="28" customFormat="1" ht="16.5">
      <c r="B62" s="95">
        <v>142</v>
      </c>
      <c r="C62" s="70" t="s">
        <v>421</v>
      </c>
      <c r="D62" s="90"/>
      <c r="E62" s="90"/>
      <c r="F62" s="90"/>
      <c r="G62" s="71">
        <f aca="true" t="shared" si="3" ref="G62:G68">SUM(E62*F62)</f>
        <v>0</v>
      </c>
      <c r="H62" s="72"/>
      <c r="I62" s="107"/>
      <c r="J62" s="107"/>
      <c r="K62" s="73"/>
      <c r="L62" s="73"/>
      <c r="M62" s="73"/>
      <c r="N62" s="74"/>
      <c r="O62" s="80"/>
      <c r="P62" s="75"/>
      <c r="Q62" s="76"/>
    </row>
    <row r="63" spans="2:17" s="28" customFormat="1" ht="16.5">
      <c r="B63" s="95">
        <v>143</v>
      </c>
      <c r="C63" s="70" t="s">
        <v>422</v>
      </c>
      <c r="D63" s="90"/>
      <c r="E63" s="90"/>
      <c r="F63" s="90"/>
      <c r="G63" s="71">
        <f t="shared" si="3"/>
        <v>0</v>
      </c>
      <c r="H63" s="72"/>
      <c r="I63" s="107"/>
      <c r="J63" s="107"/>
      <c r="K63" s="73"/>
      <c r="L63" s="73"/>
      <c r="M63" s="73"/>
      <c r="N63" s="74"/>
      <c r="O63" s="80"/>
      <c r="P63" s="75"/>
      <c r="Q63" s="76"/>
    </row>
    <row r="64" spans="2:17" s="28" customFormat="1" ht="16.5">
      <c r="B64" s="95">
        <v>144</v>
      </c>
      <c r="C64" s="70" t="s">
        <v>423</v>
      </c>
      <c r="D64" s="90"/>
      <c r="E64" s="90"/>
      <c r="F64" s="90"/>
      <c r="G64" s="71">
        <f t="shared" si="3"/>
        <v>0</v>
      </c>
      <c r="H64" s="72"/>
      <c r="I64" s="107"/>
      <c r="J64" s="107"/>
      <c r="K64" s="73"/>
      <c r="L64" s="73"/>
      <c r="M64" s="73"/>
      <c r="N64" s="74"/>
      <c r="O64" s="80"/>
      <c r="P64" s="75"/>
      <c r="Q64" s="76"/>
    </row>
    <row r="65" spans="2:17" s="28" customFormat="1" ht="16.5">
      <c r="B65" s="95">
        <v>145</v>
      </c>
      <c r="C65" s="70" t="s">
        <v>424</v>
      </c>
      <c r="D65" s="90"/>
      <c r="E65" s="90"/>
      <c r="F65" s="90"/>
      <c r="G65" s="71">
        <f t="shared" si="3"/>
        <v>0</v>
      </c>
      <c r="H65" s="72"/>
      <c r="I65" s="107"/>
      <c r="J65" s="107"/>
      <c r="K65" s="73"/>
      <c r="L65" s="73"/>
      <c r="M65" s="73"/>
      <c r="N65" s="74"/>
      <c r="O65" s="80"/>
      <c r="P65" s="75"/>
      <c r="Q65" s="76"/>
    </row>
    <row r="66" spans="2:17" s="28" customFormat="1" ht="16.5">
      <c r="B66" s="95">
        <v>146</v>
      </c>
      <c r="C66" s="70" t="s">
        <v>425</v>
      </c>
      <c r="D66" s="90"/>
      <c r="E66" s="90"/>
      <c r="F66" s="90"/>
      <c r="G66" s="71">
        <f t="shared" si="3"/>
        <v>0</v>
      </c>
      <c r="H66" s="72"/>
      <c r="I66" s="107"/>
      <c r="J66" s="107"/>
      <c r="K66" s="73"/>
      <c r="L66" s="73"/>
      <c r="M66" s="73"/>
      <c r="N66" s="74"/>
      <c r="O66" s="80"/>
      <c r="P66" s="75"/>
      <c r="Q66" s="76"/>
    </row>
    <row r="67" spans="2:17" s="28" customFormat="1" ht="16.5">
      <c r="B67" s="95">
        <v>147</v>
      </c>
      <c r="C67" s="70" t="s">
        <v>426</v>
      </c>
      <c r="D67" s="90"/>
      <c r="E67" s="90"/>
      <c r="F67" s="90"/>
      <c r="G67" s="71">
        <f t="shared" si="3"/>
        <v>0</v>
      </c>
      <c r="H67" s="72"/>
      <c r="I67" s="107"/>
      <c r="J67" s="107"/>
      <c r="K67" s="73"/>
      <c r="L67" s="73"/>
      <c r="M67" s="73"/>
      <c r="N67" s="74"/>
      <c r="O67" s="80"/>
      <c r="P67" s="75"/>
      <c r="Q67" s="76"/>
    </row>
    <row r="68" spans="2:17" s="28" customFormat="1" ht="16.5">
      <c r="B68" s="95">
        <v>148</v>
      </c>
      <c r="C68" s="70" t="s">
        <v>427</v>
      </c>
      <c r="D68" s="90"/>
      <c r="E68" s="90"/>
      <c r="F68" s="90"/>
      <c r="G68" s="71">
        <f t="shared" si="3"/>
        <v>0</v>
      </c>
      <c r="H68" s="72"/>
      <c r="I68" s="107"/>
      <c r="J68" s="107"/>
      <c r="K68" s="73"/>
      <c r="L68" s="73"/>
      <c r="M68" s="73"/>
      <c r="N68" s="74"/>
      <c r="O68" s="80"/>
      <c r="P68" s="75"/>
      <c r="Q68" s="76"/>
    </row>
    <row r="69" spans="2:17" ht="16.5">
      <c r="B69" s="91">
        <v>15</v>
      </c>
      <c r="C69" s="66" t="s">
        <v>428</v>
      </c>
      <c r="D69" s="79"/>
      <c r="E69" s="79"/>
      <c r="F69" s="79"/>
      <c r="G69" s="67">
        <f>SUM(G70:G77)</f>
        <v>0</v>
      </c>
      <c r="I69" s="103"/>
      <c r="J69" s="103"/>
      <c r="O69" s="45">
        <v>15</v>
      </c>
      <c r="Q69" s="68">
        <f>G69</f>
        <v>0</v>
      </c>
    </row>
    <row r="70" spans="2:17" s="28" customFormat="1" ht="16.5">
      <c r="B70" s="95">
        <v>151</v>
      </c>
      <c r="C70" s="70" t="s">
        <v>429</v>
      </c>
      <c r="D70" s="90"/>
      <c r="E70" s="90"/>
      <c r="F70" s="90"/>
      <c r="G70" s="71">
        <f>SUM(E70*F70)</f>
        <v>0</v>
      </c>
      <c r="H70" s="72"/>
      <c r="I70" s="107"/>
      <c r="J70" s="107"/>
      <c r="K70" s="73"/>
      <c r="L70" s="73"/>
      <c r="M70" s="73"/>
      <c r="N70" s="74"/>
      <c r="O70" s="80"/>
      <c r="P70" s="75"/>
      <c r="Q70" s="76"/>
    </row>
    <row r="71" spans="2:17" s="28" customFormat="1" ht="16.5">
      <c r="B71" s="95">
        <v>152</v>
      </c>
      <c r="C71" s="70" t="s">
        <v>430</v>
      </c>
      <c r="D71" s="90"/>
      <c r="E71" s="90"/>
      <c r="F71" s="90"/>
      <c r="G71" s="71">
        <f aca="true" t="shared" si="4" ref="G71:G77">SUM(E71*F71)</f>
        <v>0</v>
      </c>
      <c r="H71" s="72"/>
      <c r="I71" s="107"/>
      <c r="J71" s="107"/>
      <c r="K71" s="73"/>
      <c r="L71" s="73"/>
      <c r="M71" s="73"/>
      <c r="N71" s="74"/>
      <c r="O71" s="80"/>
      <c r="P71" s="75"/>
      <c r="Q71" s="76"/>
    </row>
    <row r="72" spans="2:17" s="28" customFormat="1" ht="16.5">
      <c r="B72" s="95">
        <v>153</v>
      </c>
      <c r="C72" s="70" t="s">
        <v>431</v>
      </c>
      <c r="D72" s="90"/>
      <c r="E72" s="90"/>
      <c r="F72" s="90"/>
      <c r="G72" s="71">
        <f t="shared" si="4"/>
        <v>0</v>
      </c>
      <c r="H72" s="72"/>
      <c r="I72" s="107"/>
      <c r="J72" s="107"/>
      <c r="K72" s="73"/>
      <c r="L72" s="73"/>
      <c r="M72" s="73"/>
      <c r="N72" s="74"/>
      <c r="O72" s="80"/>
      <c r="P72" s="75"/>
      <c r="Q72" s="76"/>
    </row>
    <row r="73" spans="2:17" s="28" customFormat="1" ht="16.5">
      <c r="B73" s="95">
        <v>154</v>
      </c>
      <c r="C73" s="70" t="s">
        <v>432</v>
      </c>
      <c r="D73" s="90"/>
      <c r="E73" s="90"/>
      <c r="F73" s="90"/>
      <c r="G73" s="71">
        <f t="shared" si="4"/>
        <v>0</v>
      </c>
      <c r="H73" s="72"/>
      <c r="I73" s="107"/>
      <c r="J73" s="107"/>
      <c r="K73" s="73"/>
      <c r="L73" s="73"/>
      <c r="M73" s="73"/>
      <c r="N73" s="74"/>
      <c r="O73" s="80"/>
      <c r="P73" s="75"/>
      <c r="Q73" s="76"/>
    </row>
    <row r="74" spans="2:17" s="28" customFormat="1" ht="16.5">
      <c r="B74" s="95">
        <v>155</v>
      </c>
      <c r="C74" s="70" t="s">
        <v>433</v>
      </c>
      <c r="D74" s="90"/>
      <c r="E74" s="90"/>
      <c r="F74" s="90"/>
      <c r="G74" s="71">
        <f t="shared" si="4"/>
        <v>0</v>
      </c>
      <c r="H74" s="72"/>
      <c r="I74" s="107"/>
      <c r="J74" s="107"/>
      <c r="K74" s="73"/>
      <c r="L74" s="73"/>
      <c r="M74" s="73"/>
      <c r="N74" s="74"/>
      <c r="O74" s="80"/>
      <c r="P74" s="75"/>
      <c r="Q74" s="76"/>
    </row>
    <row r="75" spans="2:17" s="28" customFormat="1" ht="16.5">
      <c r="B75" s="95">
        <v>156</v>
      </c>
      <c r="C75" s="70" t="s">
        <v>434</v>
      </c>
      <c r="D75" s="90"/>
      <c r="E75" s="90"/>
      <c r="F75" s="90"/>
      <c r="G75" s="71">
        <f t="shared" si="4"/>
        <v>0</v>
      </c>
      <c r="H75" s="72"/>
      <c r="I75" s="107"/>
      <c r="J75" s="107"/>
      <c r="K75" s="73"/>
      <c r="L75" s="73"/>
      <c r="M75" s="73"/>
      <c r="N75" s="74"/>
      <c r="O75" s="80"/>
      <c r="P75" s="75"/>
      <c r="Q75" s="76"/>
    </row>
    <row r="76" spans="2:17" s="28" customFormat="1" ht="16.5">
      <c r="B76" s="95">
        <v>157</v>
      </c>
      <c r="C76" s="70" t="s">
        <v>435</v>
      </c>
      <c r="D76" s="90"/>
      <c r="E76" s="90"/>
      <c r="F76" s="90"/>
      <c r="G76" s="71">
        <f t="shared" si="4"/>
        <v>0</v>
      </c>
      <c r="H76" s="72"/>
      <c r="I76" s="107"/>
      <c r="J76" s="107"/>
      <c r="K76" s="73"/>
      <c r="L76" s="73"/>
      <c r="M76" s="73"/>
      <c r="N76" s="74"/>
      <c r="O76" s="80"/>
      <c r="P76" s="75"/>
      <c r="Q76" s="76"/>
    </row>
    <row r="77" spans="2:17" s="28" customFormat="1" ht="16.5">
      <c r="B77" s="95">
        <v>158</v>
      </c>
      <c r="C77" s="70" t="s">
        <v>436</v>
      </c>
      <c r="D77" s="90"/>
      <c r="E77" s="90"/>
      <c r="F77" s="90"/>
      <c r="G77" s="71">
        <f t="shared" si="4"/>
        <v>0</v>
      </c>
      <c r="H77" s="72"/>
      <c r="I77" s="107"/>
      <c r="J77" s="107"/>
      <c r="K77" s="73"/>
      <c r="L77" s="73"/>
      <c r="M77" s="73"/>
      <c r="N77" s="74"/>
      <c r="O77" s="80"/>
      <c r="P77" s="75"/>
      <c r="Q77" s="76"/>
    </row>
    <row r="78" spans="2:17" ht="16.5">
      <c r="B78" s="91">
        <v>16</v>
      </c>
      <c r="C78" s="66" t="s">
        <v>437</v>
      </c>
      <c r="D78" s="79"/>
      <c r="E78" s="79"/>
      <c r="F78" s="79"/>
      <c r="G78" s="67">
        <f>SUM(G79:G81)</f>
        <v>0</v>
      </c>
      <c r="I78" s="103"/>
      <c r="J78" s="103"/>
      <c r="O78" s="45">
        <v>16</v>
      </c>
      <c r="Q78" s="68">
        <f>G78</f>
        <v>0</v>
      </c>
    </row>
    <row r="79" spans="2:17" s="28" customFormat="1" ht="16.5">
      <c r="B79" s="95">
        <v>161</v>
      </c>
      <c r="C79" s="70" t="s">
        <v>438</v>
      </c>
      <c r="D79" s="90"/>
      <c r="E79" s="90"/>
      <c r="F79" s="90"/>
      <c r="G79" s="71">
        <f>SUM(E79*F79)</f>
        <v>0</v>
      </c>
      <c r="H79" s="72"/>
      <c r="I79" s="107"/>
      <c r="J79" s="107"/>
      <c r="K79" s="73"/>
      <c r="L79" s="73"/>
      <c r="M79" s="73"/>
      <c r="N79" s="74"/>
      <c r="O79" s="80"/>
      <c r="P79" s="75"/>
      <c r="Q79" s="76"/>
    </row>
    <row r="80" spans="2:17" s="28" customFormat="1" ht="16.5">
      <c r="B80" s="95">
        <v>162</v>
      </c>
      <c r="C80" s="70" t="s">
        <v>414</v>
      </c>
      <c r="D80" s="90"/>
      <c r="E80" s="90"/>
      <c r="F80" s="90"/>
      <c r="G80" s="71">
        <f>SUM(E80*F80)</f>
        <v>0</v>
      </c>
      <c r="H80" s="72"/>
      <c r="I80" s="107"/>
      <c r="J80" s="107"/>
      <c r="K80" s="73"/>
      <c r="L80" s="73"/>
      <c r="M80" s="73"/>
      <c r="N80" s="74"/>
      <c r="O80" s="80"/>
      <c r="P80" s="75"/>
      <c r="Q80" s="76"/>
    </row>
    <row r="81" spans="2:17" s="28" customFormat="1" ht="16.5">
      <c r="B81" s="95">
        <v>163</v>
      </c>
      <c r="C81" s="70" t="s">
        <v>439</v>
      </c>
      <c r="D81" s="90"/>
      <c r="E81" s="90"/>
      <c r="F81" s="90"/>
      <c r="G81" s="71">
        <f>SUM(E81*F81)</f>
        <v>0</v>
      </c>
      <c r="H81" s="72"/>
      <c r="I81" s="107"/>
      <c r="J81" s="107"/>
      <c r="K81" s="73"/>
      <c r="L81" s="73"/>
      <c r="M81" s="73"/>
      <c r="N81" s="74"/>
      <c r="O81" s="80"/>
      <c r="P81" s="75"/>
      <c r="Q81" s="76"/>
    </row>
    <row r="82" spans="2:17" ht="16.5">
      <c r="B82" s="91">
        <v>17</v>
      </c>
      <c r="C82" s="66" t="s">
        <v>440</v>
      </c>
      <c r="D82" s="79"/>
      <c r="E82" s="79"/>
      <c r="F82" s="79"/>
      <c r="G82" s="67">
        <f>SUM(G83:G89)</f>
        <v>0</v>
      </c>
      <c r="I82" s="103"/>
      <c r="J82" s="103"/>
      <c r="O82" s="45">
        <v>17</v>
      </c>
      <c r="Q82" s="68">
        <f aca="true" t="shared" si="5" ref="Q82:Q106">G82</f>
        <v>0</v>
      </c>
    </row>
    <row r="83" spans="2:17" ht="16.5">
      <c r="B83" s="95">
        <v>171</v>
      </c>
      <c r="C83" s="70" t="s">
        <v>441</v>
      </c>
      <c r="D83" s="90"/>
      <c r="E83" s="90"/>
      <c r="F83" s="90"/>
      <c r="G83" s="71">
        <f>SUM(E83*F83)</f>
        <v>0</v>
      </c>
      <c r="I83" s="102"/>
      <c r="J83" s="102"/>
      <c r="O83" s="45">
        <v>171</v>
      </c>
      <c r="Q83" s="68">
        <f t="shared" si="5"/>
        <v>0</v>
      </c>
    </row>
    <row r="84" spans="2:17" ht="16.5">
      <c r="B84" s="95">
        <v>172</v>
      </c>
      <c r="C84" s="70" t="s">
        <v>442</v>
      </c>
      <c r="D84" s="90"/>
      <c r="E84" s="90"/>
      <c r="F84" s="90"/>
      <c r="G84" s="71">
        <f aca="true" t="shared" si="6" ref="G84:G89">SUM(E84*F84)</f>
        <v>0</v>
      </c>
      <c r="I84" s="102"/>
      <c r="J84" s="102"/>
      <c r="O84" s="45">
        <v>172</v>
      </c>
      <c r="Q84" s="68">
        <f t="shared" si="5"/>
        <v>0</v>
      </c>
    </row>
    <row r="85" spans="2:17" ht="16.5">
      <c r="B85" s="95">
        <v>173</v>
      </c>
      <c r="C85" s="70" t="s">
        <v>443</v>
      </c>
      <c r="D85" s="90"/>
      <c r="E85" s="90"/>
      <c r="F85" s="90"/>
      <c r="G85" s="71">
        <f t="shared" si="6"/>
        <v>0</v>
      </c>
      <c r="I85" s="102"/>
      <c r="J85" s="102"/>
      <c r="O85" s="45">
        <v>173</v>
      </c>
      <c r="Q85" s="68">
        <f t="shared" si="5"/>
        <v>0</v>
      </c>
    </row>
    <row r="86" spans="2:17" ht="16.5">
      <c r="B86" s="95">
        <v>174</v>
      </c>
      <c r="C86" s="70" t="s">
        <v>444</v>
      </c>
      <c r="D86" s="90"/>
      <c r="E86" s="90"/>
      <c r="F86" s="90"/>
      <c r="G86" s="71">
        <f t="shared" si="6"/>
        <v>0</v>
      </c>
      <c r="I86" s="102"/>
      <c r="J86" s="102"/>
      <c r="O86" s="45">
        <v>174</v>
      </c>
      <c r="Q86" s="68">
        <f t="shared" si="5"/>
        <v>0</v>
      </c>
    </row>
    <row r="87" spans="2:17" ht="16.5">
      <c r="B87" s="95">
        <v>175</v>
      </c>
      <c r="C87" s="70" t="s">
        <v>445</v>
      </c>
      <c r="D87" s="90"/>
      <c r="E87" s="90"/>
      <c r="F87" s="90"/>
      <c r="G87" s="71">
        <f t="shared" si="6"/>
        <v>0</v>
      </c>
      <c r="I87" s="102"/>
      <c r="J87" s="102"/>
      <c r="O87" s="45">
        <v>175</v>
      </c>
      <c r="Q87" s="68">
        <f t="shared" si="5"/>
        <v>0</v>
      </c>
    </row>
    <row r="88" spans="2:17" ht="16.5">
      <c r="B88" s="95">
        <v>176</v>
      </c>
      <c r="C88" s="70" t="s">
        <v>446</v>
      </c>
      <c r="D88" s="90"/>
      <c r="E88" s="90"/>
      <c r="F88" s="90"/>
      <c r="G88" s="71">
        <f t="shared" si="6"/>
        <v>0</v>
      </c>
      <c r="I88" s="102"/>
      <c r="J88" s="102"/>
      <c r="O88" s="45">
        <v>176</v>
      </c>
      <c r="Q88" s="68">
        <f t="shared" si="5"/>
        <v>0</v>
      </c>
    </row>
    <row r="89" spans="2:17" ht="16.5">
      <c r="B89" s="95">
        <v>178</v>
      </c>
      <c r="C89" s="70" t="s">
        <v>447</v>
      </c>
      <c r="D89" s="90"/>
      <c r="E89" s="90"/>
      <c r="F89" s="90"/>
      <c r="G89" s="71">
        <f t="shared" si="6"/>
        <v>0</v>
      </c>
      <c r="I89" s="102"/>
      <c r="J89" s="102"/>
      <c r="O89" s="45">
        <v>178</v>
      </c>
      <c r="Q89" s="68">
        <f t="shared" si="5"/>
        <v>0</v>
      </c>
    </row>
    <row r="90" spans="2:17" ht="16.5">
      <c r="B90" s="91">
        <v>18</v>
      </c>
      <c r="C90" s="66" t="s">
        <v>448</v>
      </c>
      <c r="D90" s="79"/>
      <c r="E90" s="79"/>
      <c r="F90" s="79"/>
      <c r="G90" s="67">
        <f>SUM(G91:G95)</f>
        <v>0</v>
      </c>
      <c r="I90" s="103"/>
      <c r="J90" s="103"/>
      <c r="O90" s="45">
        <v>18</v>
      </c>
      <c r="Q90" s="68">
        <f t="shared" si="5"/>
        <v>0</v>
      </c>
    </row>
    <row r="91" spans="2:17" ht="16.5">
      <c r="B91" s="95">
        <v>181</v>
      </c>
      <c r="C91" s="70" t="s">
        <v>449</v>
      </c>
      <c r="D91" s="90"/>
      <c r="E91" s="90"/>
      <c r="F91" s="90"/>
      <c r="G91" s="71">
        <f>SUM(E91*F91)</f>
        <v>0</v>
      </c>
      <c r="I91" s="102"/>
      <c r="J91" s="102"/>
      <c r="O91" s="45">
        <v>181</v>
      </c>
      <c r="Q91" s="68">
        <f t="shared" si="5"/>
        <v>0</v>
      </c>
    </row>
    <row r="92" spans="2:17" ht="16.5">
      <c r="B92" s="95">
        <v>182</v>
      </c>
      <c r="C92" s="70" t="s">
        <v>450</v>
      </c>
      <c r="D92" s="90"/>
      <c r="E92" s="90"/>
      <c r="F92" s="90"/>
      <c r="G92" s="71">
        <f>SUM(E92*F92)</f>
        <v>0</v>
      </c>
      <c r="I92" s="102"/>
      <c r="J92" s="102"/>
      <c r="O92" s="45">
        <v>182</v>
      </c>
      <c r="Q92" s="68">
        <f t="shared" si="5"/>
        <v>0</v>
      </c>
    </row>
    <row r="93" spans="2:17" ht="16.5">
      <c r="B93" s="95">
        <v>183</v>
      </c>
      <c r="C93" s="70" t="s">
        <v>451</v>
      </c>
      <c r="D93" s="90"/>
      <c r="E93" s="90"/>
      <c r="F93" s="90"/>
      <c r="G93" s="71">
        <f>SUM(E93*F93)</f>
        <v>0</v>
      </c>
      <c r="I93" s="102"/>
      <c r="J93" s="102"/>
      <c r="O93" s="45">
        <v>183</v>
      </c>
      <c r="Q93" s="68">
        <f t="shared" si="5"/>
        <v>0</v>
      </c>
    </row>
    <row r="94" spans="2:17" ht="16.5">
      <c r="B94" s="95">
        <v>184</v>
      </c>
      <c r="C94" s="70" t="s">
        <v>452</v>
      </c>
      <c r="D94" s="90"/>
      <c r="E94" s="90"/>
      <c r="F94" s="90"/>
      <c r="G94" s="71">
        <f>SUM(E94*F94)</f>
        <v>0</v>
      </c>
      <c r="I94" s="102"/>
      <c r="J94" s="102"/>
      <c r="O94" s="45">
        <v>184</v>
      </c>
      <c r="Q94" s="68">
        <f t="shared" si="5"/>
        <v>0</v>
      </c>
    </row>
    <row r="95" spans="2:17" ht="16.5">
      <c r="B95" s="95">
        <v>185</v>
      </c>
      <c r="C95" s="70" t="s">
        <v>453</v>
      </c>
      <c r="D95" s="90"/>
      <c r="E95" s="90"/>
      <c r="F95" s="90"/>
      <c r="G95" s="71">
        <f>SUM(E95*F95)</f>
        <v>0</v>
      </c>
      <c r="I95" s="102"/>
      <c r="J95" s="102"/>
      <c r="O95" s="45">
        <v>185</v>
      </c>
      <c r="Q95" s="68">
        <f t="shared" si="5"/>
        <v>0</v>
      </c>
    </row>
    <row r="96" spans="2:17" ht="16.5">
      <c r="B96" s="91">
        <v>2</v>
      </c>
      <c r="C96" s="97" t="s">
        <v>454</v>
      </c>
      <c r="D96" s="81"/>
      <c r="E96" s="79"/>
      <c r="F96" s="79"/>
      <c r="G96" s="67">
        <f>SUM(G97,G104,G111,G119,G127)</f>
        <v>0</v>
      </c>
      <c r="I96" s="103"/>
      <c r="J96" s="103"/>
      <c r="O96" s="45">
        <v>2</v>
      </c>
      <c r="Q96" s="68">
        <f t="shared" si="5"/>
        <v>0</v>
      </c>
    </row>
    <row r="97" spans="2:17" ht="16.5">
      <c r="B97" s="91">
        <v>21</v>
      </c>
      <c r="C97" s="66" t="s">
        <v>455</v>
      </c>
      <c r="D97" s="79"/>
      <c r="E97" s="79"/>
      <c r="F97" s="79"/>
      <c r="G97" s="67">
        <f>SUM(G98:G103)</f>
        <v>0</v>
      </c>
      <c r="I97" s="103"/>
      <c r="J97" s="103"/>
      <c r="O97" s="45">
        <v>21</v>
      </c>
      <c r="Q97" s="68">
        <f t="shared" si="5"/>
        <v>0</v>
      </c>
    </row>
    <row r="98" spans="2:17" ht="16.5">
      <c r="B98" s="95">
        <v>211</v>
      </c>
      <c r="C98" s="70" t="s">
        <v>456</v>
      </c>
      <c r="D98" s="90"/>
      <c r="E98" s="90"/>
      <c r="F98" s="90"/>
      <c r="G98" s="71">
        <f aca="true" t="shared" si="7" ref="G98:G103">SUM(E98*F98)</f>
        <v>0</v>
      </c>
      <c r="I98" s="102"/>
      <c r="J98" s="102"/>
      <c r="O98" s="45">
        <v>211</v>
      </c>
      <c r="Q98" s="68">
        <f t="shared" si="5"/>
        <v>0</v>
      </c>
    </row>
    <row r="99" spans="2:17" ht="16.5">
      <c r="B99" s="95">
        <v>212</v>
      </c>
      <c r="C99" s="70" t="s">
        <v>457</v>
      </c>
      <c r="D99" s="90"/>
      <c r="E99" s="90"/>
      <c r="F99" s="90"/>
      <c r="G99" s="71">
        <f t="shared" si="7"/>
        <v>0</v>
      </c>
      <c r="I99" s="102"/>
      <c r="J99" s="102"/>
      <c r="O99" s="45">
        <v>212</v>
      </c>
      <c r="Q99" s="68">
        <f t="shared" si="5"/>
        <v>0</v>
      </c>
    </row>
    <row r="100" spans="2:17" ht="16.5">
      <c r="B100" s="95">
        <v>213</v>
      </c>
      <c r="C100" s="70" t="s">
        <v>458</v>
      </c>
      <c r="D100" s="90"/>
      <c r="E100" s="90"/>
      <c r="F100" s="90"/>
      <c r="G100" s="71">
        <f t="shared" si="7"/>
        <v>0</v>
      </c>
      <c r="I100" s="102"/>
      <c r="J100" s="102"/>
      <c r="O100" s="45">
        <v>213</v>
      </c>
      <c r="Q100" s="68">
        <f t="shared" si="5"/>
        <v>0</v>
      </c>
    </row>
    <row r="101" spans="2:17" ht="16.5">
      <c r="B101" s="95">
        <v>214</v>
      </c>
      <c r="C101" s="70" t="s">
        <v>459</v>
      </c>
      <c r="D101" s="90"/>
      <c r="E101" s="90"/>
      <c r="F101" s="90"/>
      <c r="G101" s="71">
        <f t="shared" si="7"/>
        <v>0</v>
      </c>
      <c r="I101" s="102"/>
      <c r="J101" s="102"/>
      <c r="O101" s="45">
        <v>214</v>
      </c>
      <c r="Q101" s="68">
        <f t="shared" si="5"/>
        <v>0</v>
      </c>
    </row>
    <row r="102" spans="2:17" ht="16.5">
      <c r="B102" s="95">
        <v>215</v>
      </c>
      <c r="C102" s="70" t="s">
        <v>460</v>
      </c>
      <c r="D102" s="90"/>
      <c r="E102" s="90"/>
      <c r="F102" s="90"/>
      <c r="G102" s="71">
        <f t="shared" si="7"/>
        <v>0</v>
      </c>
      <c r="I102" s="102"/>
      <c r="J102" s="102"/>
      <c r="O102" s="45">
        <v>215</v>
      </c>
      <c r="Q102" s="68">
        <f t="shared" si="5"/>
        <v>0</v>
      </c>
    </row>
    <row r="103" spans="2:17" ht="16.5">
      <c r="B103" s="95">
        <v>217</v>
      </c>
      <c r="C103" s="70" t="s">
        <v>461</v>
      </c>
      <c r="D103" s="90"/>
      <c r="E103" s="90"/>
      <c r="F103" s="90"/>
      <c r="G103" s="71">
        <f t="shared" si="7"/>
        <v>0</v>
      </c>
      <c r="I103" s="102"/>
      <c r="J103" s="102"/>
      <c r="O103" s="45">
        <v>217</v>
      </c>
      <c r="Q103" s="68">
        <f t="shared" si="5"/>
        <v>0</v>
      </c>
    </row>
    <row r="104" spans="2:17" ht="16.5">
      <c r="B104" s="91">
        <v>22</v>
      </c>
      <c r="C104" s="66" t="s">
        <v>462</v>
      </c>
      <c r="D104" s="79"/>
      <c r="E104" s="79"/>
      <c r="F104" s="79"/>
      <c r="G104" s="67">
        <f>SUM(G105:G110)</f>
        <v>0</v>
      </c>
      <c r="I104" s="103"/>
      <c r="J104" s="103"/>
      <c r="O104" s="45">
        <v>22</v>
      </c>
      <c r="Q104" s="68">
        <f t="shared" si="5"/>
        <v>0</v>
      </c>
    </row>
    <row r="105" spans="2:17" ht="16.5">
      <c r="B105" s="95">
        <v>221</v>
      </c>
      <c r="C105" s="70" t="s">
        <v>463</v>
      </c>
      <c r="D105" s="90"/>
      <c r="E105" s="90"/>
      <c r="F105" s="90"/>
      <c r="G105" s="71">
        <f aca="true" t="shared" si="8" ref="G105:G110">SUM(E105*F105)</f>
        <v>0</v>
      </c>
      <c r="I105" s="102"/>
      <c r="J105" s="102"/>
      <c r="O105" s="45">
        <v>221</v>
      </c>
      <c r="Q105" s="68">
        <f t="shared" si="5"/>
        <v>0</v>
      </c>
    </row>
    <row r="106" spans="2:17" ht="16.5">
      <c r="B106" s="95">
        <v>222</v>
      </c>
      <c r="C106" s="70" t="s">
        <v>464</v>
      </c>
      <c r="D106" s="90"/>
      <c r="E106" s="90"/>
      <c r="F106" s="90"/>
      <c r="G106" s="71">
        <f t="shared" si="8"/>
        <v>0</v>
      </c>
      <c r="I106" s="102"/>
      <c r="J106" s="102"/>
      <c r="O106" s="45">
        <v>222</v>
      </c>
      <c r="Q106" s="68">
        <f t="shared" si="5"/>
        <v>0</v>
      </c>
    </row>
    <row r="107" spans="2:17" ht="16.5">
      <c r="B107" s="95">
        <v>223</v>
      </c>
      <c r="C107" s="70" t="s">
        <v>465</v>
      </c>
      <c r="D107" s="90"/>
      <c r="E107" s="90"/>
      <c r="F107" s="90"/>
      <c r="G107" s="71">
        <f t="shared" si="8"/>
        <v>0</v>
      </c>
      <c r="I107" s="102"/>
      <c r="J107" s="102"/>
      <c r="O107" s="45">
        <v>223</v>
      </c>
      <c r="Q107" s="68">
        <f aca="true" t="shared" si="9" ref="Q107:Q170">G107</f>
        <v>0</v>
      </c>
    </row>
    <row r="108" spans="2:17" ht="16.5">
      <c r="B108" s="95">
        <v>224</v>
      </c>
      <c r="C108" s="70" t="s">
        <v>466</v>
      </c>
      <c r="D108" s="90"/>
      <c r="E108" s="90"/>
      <c r="F108" s="90"/>
      <c r="G108" s="71">
        <f t="shared" si="8"/>
        <v>0</v>
      </c>
      <c r="I108" s="102"/>
      <c r="J108" s="102"/>
      <c r="O108" s="45">
        <v>224</v>
      </c>
      <c r="Q108" s="68">
        <f t="shared" si="9"/>
        <v>0</v>
      </c>
    </row>
    <row r="109" spans="2:17" ht="16.5">
      <c r="B109" s="95">
        <v>225</v>
      </c>
      <c r="C109" s="70" t="s">
        <v>467</v>
      </c>
      <c r="D109" s="90"/>
      <c r="E109" s="90"/>
      <c r="F109" s="90"/>
      <c r="G109" s="71">
        <f t="shared" si="8"/>
        <v>0</v>
      </c>
      <c r="I109" s="102"/>
      <c r="J109" s="102"/>
      <c r="O109" s="45">
        <v>225</v>
      </c>
      <c r="Q109" s="68">
        <f t="shared" si="9"/>
        <v>0</v>
      </c>
    </row>
    <row r="110" spans="2:17" ht="16.5">
      <c r="B110" s="95">
        <v>227</v>
      </c>
      <c r="C110" s="70" t="s">
        <v>468</v>
      </c>
      <c r="D110" s="90"/>
      <c r="E110" s="90"/>
      <c r="F110" s="90"/>
      <c r="G110" s="71">
        <f t="shared" si="8"/>
        <v>0</v>
      </c>
      <c r="I110" s="102"/>
      <c r="J110" s="102"/>
      <c r="O110" s="45">
        <v>227</v>
      </c>
      <c r="Q110" s="68">
        <f t="shared" si="9"/>
        <v>0</v>
      </c>
    </row>
    <row r="111" spans="2:17" ht="16.5">
      <c r="B111" s="91">
        <v>23</v>
      </c>
      <c r="C111" s="66" t="s">
        <v>469</v>
      </c>
      <c r="D111" s="79"/>
      <c r="E111" s="79"/>
      <c r="F111" s="79"/>
      <c r="G111" s="67">
        <f>SUM(G112:G118)</f>
        <v>0</v>
      </c>
      <c r="I111" s="103"/>
      <c r="J111" s="103"/>
      <c r="O111" s="45">
        <v>23</v>
      </c>
      <c r="Q111" s="68">
        <f t="shared" si="9"/>
        <v>0</v>
      </c>
    </row>
    <row r="112" spans="2:17" ht="16.5">
      <c r="B112" s="95">
        <v>231</v>
      </c>
      <c r="C112" s="70" t="s">
        <v>456</v>
      </c>
      <c r="D112" s="90"/>
      <c r="E112" s="90"/>
      <c r="F112" s="90"/>
      <c r="G112" s="71">
        <f>SUM(E112*F112)</f>
        <v>0</v>
      </c>
      <c r="I112" s="102"/>
      <c r="J112" s="102"/>
      <c r="O112" s="45">
        <v>231</v>
      </c>
      <c r="Q112" s="68">
        <f t="shared" si="9"/>
        <v>0</v>
      </c>
    </row>
    <row r="113" spans="2:17" ht="16.5">
      <c r="B113" s="95">
        <v>232</v>
      </c>
      <c r="C113" s="70" t="s">
        <v>457</v>
      </c>
      <c r="D113" s="90"/>
      <c r="E113" s="90"/>
      <c r="F113" s="90"/>
      <c r="G113" s="71">
        <f aca="true" t="shared" si="10" ref="G113:G118">SUM(E113*F113)</f>
        <v>0</v>
      </c>
      <c r="I113" s="102"/>
      <c r="J113" s="102"/>
      <c r="O113" s="45">
        <v>232</v>
      </c>
      <c r="Q113" s="68">
        <f t="shared" si="9"/>
        <v>0</v>
      </c>
    </row>
    <row r="114" spans="2:17" ht="16.5">
      <c r="B114" s="95">
        <v>233</v>
      </c>
      <c r="C114" s="70" t="s">
        <v>458</v>
      </c>
      <c r="D114" s="90"/>
      <c r="E114" s="90"/>
      <c r="F114" s="90"/>
      <c r="G114" s="71">
        <f t="shared" si="10"/>
        <v>0</v>
      </c>
      <c r="I114" s="102"/>
      <c r="J114" s="102"/>
      <c r="O114" s="45">
        <v>233</v>
      </c>
      <c r="Q114" s="68">
        <f t="shared" si="9"/>
        <v>0</v>
      </c>
    </row>
    <row r="115" spans="2:17" ht="16.5">
      <c r="B115" s="95">
        <v>234</v>
      </c>
      <c r="C115" s="70" t="s">
        <v>470</v>
      </c>
      <c r="D115" s="90"/>
      <c r="E115" s="90"/>
      <c r="F115" s="90"/>
      <c r="G115" s="71">
        <f t="shared" si="10"/>
        <v>0</v>
      </c>
      <c r="I115" s="102"/>
      <c r="J115" s="102"/>
      <c r="O115" s="45">
        <v>234</v>
      </c>
      <c r="Q115" s="68">
        <f t="shared" si="9"/>
        <v>0</v>
      </c>
    </row>
    <row r="116" spans="2:17" ht="16.5">
      <c r="B116" s="95">
        <v>235</v>
      </c>
      <c r="C116" s="70" t="s">
        <v>471</v>
      </c>
      <c r="D116" s="90"/>
      <c r="E116" s="90"/>
      <c r="F116" s="90"/>
      <c r="G116" s="71">
        <f t="shared" si="10"/>
        <v>0</v>
      </c>
      <c r="I116" s="102"/>
      <c r="J116" s="102"/>
      <c r="O116" s="45">
        <v>235</v>
      </c>
      <c r="Q116" s="68">
        <f t="shared" si="9"/>
        <v>0</v>
      </c>
    </row>
    <row r="117" spans="2:17" ht="16.5">
      <c r="B117" s="95">
        <v>236</v>
      </c>
      <c r="C117" s="70" t="s">
        <v>461</v>
      </c>
      <c r="D117" s="90"/>
      <c r="E117" s="90"/>
      <c r="F117" s="90"/>
      <c r="G117" s="71">
        <f t="shared" si="10"/>
        <v>0</v>
      </c>
      <c r="I117" s="102"/>
      <c r="J117" s="102"/>
      <c r="O117" s="45">
        <v>236</v>
      </c>
      <c r="Q117" s="68">
        <f t="shared" si="9"/>
        <v>0</v>
      </c>
    </row>
    <row r="118" spans="2:17" ht="16.5">
      <c r="B118" s="95">
        <v>237</v>
      </c>
      <c r="C118" s="70" t="s">
        <v>472</v>
      </c>
      <c r="D118" s="90"/>
      <c r="E118" s="90"/>
      <c r="F118" s="90"/>
      <c r="G118" s="71">
        <f t="shared" si="10"/>
        <v>0</v>
      </c>
      <c r="I118" s="102"/>
      <c r="J118" s="102"/>
      <c r="O118" s="45">
        <v>237</v>
      </c>
      <c r="Q118" s="68">
        <f t="shared" si="9"/>
        <v>0</v>
      </c>
    </row>
    <row r="119" spans="2:17" ht="16.5">
      <c r="B119" s="91">
        <v>24</v>
      </c>
      <c r="C119" s="66" t="s">
        <v>473</v>
      </c>
      <c r="D119" s="79"/>
      <c r="E119" s="79"/>
      <c r="F119" s="79"/>
      <c r="G119" s="67">
        <f>SUM(G120:G126)</f>
        <v>0</v>
      </c>
      <c r="I119" s="103"/>
      <c r="J119" s="103"/>
      <c r="O119" s="45">
        <v>24</v>
      </c>
      <c r="Q119" s="68">
        <f t="shared" si="9"/>
        <v>0</v>
      </c>
    </row>
    <row r="120" spans="2:17" ht="16.5">
      <c r="B120" s="95">
        <v>241</v>
      </c>
      <c r="C120" s="70" t="s">
        <v>474</v>
      </c>
      <c r="D120" s="90"/>
      <c r="E120" s="90"/>
      <c r="F120" s="90"/>
      <c r="G120" s="71">
        <f>SUM(E120*F120)</f>
        <v>0</v>
      </c>
      <c r="I120" s="102"/>
      <c r="J120" s="102"/>
      <c r="O120" s="45">
        <v>241</v>
      </c>
      <c r="Q120" s="68">
        <f t="shared" si="9"/>
        <v>0</v>
      </c>
    </row>
    <row r="121" spans="2:17" ht="16.5">
      <c r="B121" s="95">
        <v>242</v>
      </c>
      <c r="C121" s="70" t="s">
        <v>475</v>
      </c>
      <c r="D121" s="90"/>
      <c r="E121" s="90"/>
      <c r="F121" s="90"/>
      <c r="G121" s="71">
        <f aca="true" t="shared" si="11" ref="G121:G127">SUM(E121*F121)</f>
        <v>0</v>
      </c>
      <c r="I121" s="102"/>
      <c r="J121" s="102"/>
      <c r="O121" s="45">
        <v>242</v>
      </c>
      <c r="Q121" s="68">
        <f t="shared" si="9"/>
        <v>0</v>
      </c>
    </row>
    <row r="122" spans="2:17" ht="16.5">
      <c r="B122" s="95">
        <v>243</v>
      </c>
      <c r="C122" s="70" t="s">
        <v>476</v>
      </c>
      <c r="D122" s="90"/>
      <c r="E122" s="90"/>
      <c r="F122" s="90"/>
      <c r="G122" s="71">
        <f t="shared" si="11"/>
        <v>0</v>
      </c>
      <c r="I122" s="102"/>
      <c r="J122" s="102"/>
      <c r="O122" s="45">
        <v>243</v>
      </c>
      <c r="Q122" s="68">
        <f t="shared" si="9"/>
        <v>0</v>
      </c>
    </row>
    <row r="123" spans="2:17" ht="16.5">
      <c r="B123" s="95">
        <v>244</v>
      </c>
      <c r="C123" s="70" t="s">
        <v>477</v>
      </c>
      <c r="D123" s="90"/>
      <c r="E123" s="90"/>
      <c r="F123" s="90"/>
      <c r="G123" s="71">
        <f t="shared" si="11"/>
        <v>0</v>
      </c>
      <c r="I123" s="102"/>
      <c r="J123" s="102"/>
      <c r="O123" s="45">
        <v>244</v>
      </c>
      <c r="Q123" s="68">
        <f t="shared" si="9"/>
        <v>0</v>
      </c>
    </row>
    <row r="124" spans="2:17" ht="16.5">
      <c r="B124" s="95">
        <v>245</v>
      </c>
      <c r="C124" s="70" t="s">
        <v>478</v>
      </c>
      <c r="D124" s="90"/>
      <c r="E124" s="90"/>
      <c r="F124" s="90"/>
      <c r="G124" s="71">
        <f t="shared" si="11"/>
        <v>0</v>
      </c>
      <c r="I124" s="102"/>
      <c r="J124" s="102"/>
      <c r="O124" s="45">
        <v>245</v>
      </c>
      <c r="Q124" s="68">
        <f t="shared" si="9"/>
        <v>0</v>
      </c>
    </row>
    <row r="125" spans="2:17" ht="16.5">
      <c r="B125" s="95">
        <v>247</v>
      </c>
      <c r="C125" s="70" t="s">
        <v>479</v>
      </c>
      <c r="D125" s="90"/>
      <c r="E125" s="90"/>
      <c r="F125" s="90"/>
      <c r="G125" s="71">
        <f t="shared" si="11"/>
        <v>0</v>
      </c>
      <c r="I125" s="102"/>
      <c r="J125" s="102"/>
      <c r="O125" s="45">
        <v>247</v>
      </c>
      <c r="Q125" s="68">
        <f t="shared" si="9"/>
        <v>0</v>
      </c>
    </row>
    <row r="126" spans="2:17" ht="16.5">
      <c r="B126" s="95">
        <v>248</v>
      </c>
      <c r="C126" s="70" t="s">
        <v>480</v>
      </c>
      <c r="D126" s="90"/>
      <c r="E126" s="90"/>
      <c r="F126" s="90"/>
      <c r="G126" s="71">
        <f t="shared" si="11"/>
        <v>0</v>
      </c>
      <c r="I126" s="102"/>
      <c r="J126" s="102"/>
      <c r="O126" s="45">
        <v>248</v>
      </c>
      <c r="Q126" s="68">
        <f t="shared" si="9"/>
        <v>0</v>
      </c>
    </row>
    <row r="127" spans="2:17" ht="16.5">
      <c r="B127" s="91">
        <v>27</v>
      </c>
      <c r="C127" s="66" t="s">
        <v>481</v>
      </c>
      <c r="D127" s="90"/>
      <c r="E127" s="90"/>
      <c r="F127" s="90"/>
      <c r="G127" s="71">
        <f t="shared" si="11"/>
        <v>0</v>
      </c>
      <c r="I127" s="102"/>
      <c r="J127" s="102"/>
      <c r="O127" s="45">
        <v>27</v>
      </c>
      <c r="Q127" s="68">
        <f t="shared" si="9"/>
        <v>0</v>
      </c>
    </row>
    <row r="128" spans="2:17" ht="16.5">
      <c r="B128" s="91">
        <v>3</v>
      </c>
      <c r="C128" s="97" t="s">
        <v>482</v>
      </c>
      <c r="D128" s="81"/>
      <c r="E128" s="79"/>
      <c r="F128" s="79"/>
      <c r="G128" s="67">
        <f>SUM(G129,G133,G142,G147)</f>
        <v>0</v>
      </c>
      <c r="I128" s="103"/>
      <c r="J128" s="103"/>
      <c r="O128" s="45">
        <v>3</v>
      </c>
      <c r="Q128" s="68">
        <f t="shared" si="9"/>
        <v>0</v>
      </c>
    </row>
    <row r="129" spans="2:17" ht="16.5">
      <c r="B129" s="91">
        <v>31</v>
      </c>
      <c r="C129" s="97" t="s">
        <v>458</v>
      </c>
      <c r="D129" s="81"/>
      <c r="E129" s="79"/>
      <c r="F129" s="79"/>
      <c r="G129" s="67">
        <f>SUM(G130:G132)</f>
        <v>0</v>
      </c>
      <c r="I129" s="103"/>
      <c r="J129" s="103"/>
      <c r="O129" s="45">
        <v>31</v>
      </c>
      <c r="Q129" s="68">
        <f t="shared" si="9"/>
        <v>0</v>
      </c>
    </row>
    <row r="130" spans="2:17" ht="16.5">
      <c r="B130" s="98">
        <v>311</v>
      </c>
      <c r="C130" s="99" t="s">
        <v>483</v>
      </c>
      <c r="D130" s="90"/>
      <c r="E130" s="90"/>
      <c r="F130" s="90"/>
      <c r="G130" s="94">
        <f>SUM(E130*F130)</f>
        <v>0</v>
      </c>
      <c r="I130" s="102"/>
      <c r="J130" s="102"/>
      <c r="O130" s="45">
        <v>311</v>
      </c>
      <c r="Q130" s="68">
        <f t="shared" si="9"/>
        <v>0</v>
      </c>
    </row>
    <row r="131" spans="2:17" ht="16.5">
      <c r="B131" s="98">
        <v>313</v>
      </c>
      <c r="C131" s="99" t="s">
        <v>484</v>
      </c>
      <c r="D131" s="90"/>
      <c r="E131" s="90"/>
      <c r="F131" s="90"/>
      <c r="G131" s="94">
        <f>SUM(E131*F131)</f>
        <v>0</v>
      </c>
      <c r="I131" s="102"/>
      <c r="J131" s="102"/>
      <c r="O131" s="45">
        <v>313</v>
      </c>
      <c r="Q131" s="68">
        <f t="shared" si="9"/>
        <v>0</v>
      </c>
    </row>
    <row r="132" spans="2:17" ht="16.5">
      <c r="B132" s="98">
        <v>315</v>
      </c>
      <c r="C132" s="99" t="s">
        <v>485</v>
      </c>
      <c r="D132" s="90"/>
      <c r="E132" s="90"/>
      <c r="F132" s="90"/>
      <c r="G132" s="94">
        <f>SUM(E132*F132)</f>
        <v>0</v>
      </c>
      <c r="I132" s="102"/>
      <c r="J132" s="102"/>
      <c r="O132" s="45">
        <v>315</v>
      </c>
      <c r="Q132" s="68">
        <f t="shared" si="9"/>
        <v>0</v>
      </c>
    </row>
    <row r="133" spans="2:17" ht="16.5">
      <c r="B133" s="91">
        <v>32</v>
      </c>
      <c r="C133" s="97" t="s">
        <v>486</v>
      </c>
      <c r="D133" s="81"/>
      <c r="E133" s="79"/>
      <c r="F133" s="79"/>
      <c r="G133" s="67">
        <f>SUM(G134:G141)</f>
        <v>0</v>
      </c>
      <c r="I133" s="103"/>
      <c r="J133" s="103"/>
      <c r="O133" s="45">
        <v>32</v>
      </c>
      <c r="Q133" s="68">
        <f t="shared" si="9"/>
        <v>0</v>
      </c>
    </row>
    <row r="134" spans="2:17" ht="16.5">
      <c r="B134" s="98">
        <v>321</v>
      </c>
      <c r="C134" s="99" t="s">
        <v>487</v>
      </c>
      <c r="D134" s="90"/>
      <c r="E134" s="90"/>
      <c r="F134" s="90"/>
      <c r="G134" s="94">
        <f>SUM(E134*F134)</f>
        <v>0</v>
      </c>
      <c r="I134" s="102"/>
      <c r="J134" s="102"/>
      <c r="O134" s="45">
        <v>321</v>
      </c>
      <c r="Q134" s="68">
        <f t="shared" si="9"/>
        <v>0</v>
      </c>
    </row>
    <row r="135" spans="2:17" ht="16.5">
      <c r="B135" s="98">
        <v>322</v>
      </c>
      <c r="C135" s="99" t="s">
        <v>488</v>
      </c>
      <c r="D135" s="90"/>
      <c r="E135" s="90"/>
      <c r="F135" s="90"/>
      <c r="G135" s="94">
        <f aca="true" t="shared" si="12" ref="G135:G141">SUM(E135*F135)</f>
        <v>0</v>
      </c>
      <c r="I135" s="102"/>
      <c r="J135" s="102"/>
      <c r="O135" s="45">
        <v>322</v>
      </c>
      <c r="Q135" s="68">
        <f t="shared" si="9"/>
        <v>0</v>
      </c>
    </row>
    <row r="136" spans="2:17" ht="16.5">
      <c r="B136" s="98">
        <v>323</v>
      </c>
      <c r="C136" s="99" t="s">
        <v>458</v>
      </c>
      <c r="D136" s="90"/>
      <c r="E136" s="90"/>
      <c r="F136" s="90"/>
      <c r="G136" s="94">
        <f t="shared" si="12"/>
        <v>0</v>
      </c>
      <c r="I136" s="102"/>
      <c r="J136" s="102"/>
      <c r="O136" s="45">
        <v>323</v>
      </c>
      <c r="Q136" s="68">
        <f t="shared" si="9"/>
        <v>0</v>
      </c>
    </row>
    <row r="137" spans="2:17" ht="16.5">
      <c r="B137" s="98">
        <v>324</v>
      </c>
      <c r="C137" s="99" t="s">
        <v>489</v>
      </c>
      <c r="D137" s="90"/>
      <c r="E137" s="90"/>
      <c r="F137" s="90"/>
      <c r="G137" s="94">
        <f t="shared" si="12"/>
        <v>0</v>
      </c>
      <c r="I137" s="102"/>
      <c r="J137" s="102"/>
      <c r="O137" s="45">
        <v>324</v>
      </c>
      <c r="Q137" s="68">
        <f t="shared" si="9"/>
        <v>0</v>
      </c>
    </row>
    <row r="138" spans="2:17" ht="16.5">
      <c r="B138" s="98">
        <v>325</v>
      </c>
      <c r="C138" s="99" t="s">
        <v>490</v>
      </c>
      <c r="D138" s="90"/>
      <c r="E138" s="90"/>
      <c r="F138" s="90"/>
      <c r="G138" s="94">
        <f t="shared" si="12"/>
        <v>0</v>
      </c>
      <c r="I138" s="102"/>
      <c r="J138" s="102"/>
      <c r="O138" s="45">
        <v>325</v>
      </c>
      <c r="Q138" s="68">
        <f t="shared" si="9"/>
        <v>0</v>
      </c>
    </row>
    <row r="139" spans="2:17" ht="16.5">
      <c r="B139" s="98">
        <v>326</v>
      </c>
      <c r="C139" s="99" t="s">
        <v>491</v>
      </c>
      <c r="D139" s="90"/>
      <c r="E139" s="90"/>
      <c r="F139" s="90"/>
      <c r="G139" s="94">
        <f t="shared" si="12"/>
        <v>0</v>
      </c>
      <c r="I139" s="102"/>
      <c r="J139" s="102"/>
      <c r="O139" s="45">
        <v>326</v>
      </c>
      <c r="Q139" s="68">
        <f t="shared" si="9"/>
        <v>0</v>
      </c>
    </row>
    <row r="140" spans="2:17" ht="16.5">
      <c r="B140" s="98">
        <v>327</v>
      </c>
      <c r="C140" s="99" t="s">
        <v>492</v>
      </c>
      <c r="D140" s="90"/>
      <c r="E140" s="90"/>
      <c r="F140" s="90"/>
      <c r="G140" s="94">
        <f t="shared" si="12"/>
        <v>0</v>
      </c>
      <c r="I140" s="102"/>
      <c r="J140" s="102"/>
      <c r="O140" s="45">
        <v>327</v>
      </c>
      <c r="Q140" s="68">
        <f t="shared" si="9"/>
        <v>0</v>
      </c>
    </row>
    <row r="141" spans="2:17" ht="16.5">
      <c r="B141" s="98">
        <v>328</v>
      </c>
      <c r="C141" s="99" t="s">
        <v>493</v>
      </c>
      <c r="D141" s="90"/>
      <c r="E141" s="90"/>
      <c r="F141" s="90"/>
      <c r="G141" s="94">
        <f t="shared" si="12"/>
        <v>0</v>
      </c>
      <c r="I141" s="102"/>
      <c r="J141" s="102"/>
      <c r="O141" s="45">
        <v>328</v>
      </c>
      <c r="Q141" s="68">
        <f t="shared" si="9"/>
        <v>0</v>
      </c>
    </row>
    <row r="142" spans="2:17" ht="16.5">
      <c r="B142" s="91">
        <v>33</v>
      </c>
      <c r="C142" s="97" t="s">
        <v>494</v>
      </c>
      <c r="D142" s="81"/>
      <c r="E142" s="79"/>
      <c r="F142" s="79"/>
      <c r="G142" s="67">
        <f>SUM(G143:G146)</f>
        <v>0</v>
      </c>
      <c r="I142" s="103"/>
      <c r="J142" s="103"/>
      <c r="O142" s="45">
        <v>33</v>
      </c>
      <c r="Q142" s="68">
        <f t="shared" si="9"/>
        <v>0</v>
      </c>
    </row>
    <row r="143" spans="2:17" ht="16.5">
      <c r="B143" s="98">
        <v>332</v>
      </c>
      <c r="C143" s="99" t="s">
        <v>457</v>
      </c>
      <c r="D143" s="90"/>
      <c r="E143" s="90"/>
      <c r="F143" s="90"/>
      <c r="G143" s="94">
        <f>SUM(E143*F143)</f>
        <v>0</v>
      </c>
      <c r="I143" s="102"/>
      <c r="J143" s="102"/>
      <c r="O143" s="45">
        <v>332</v>
      </c>
      <c r="Q143" s="68">
        <f t="shared" si="9"/>
        <v>0</v>
      </c>
    </row>
    <row r="144" spans="2:17" ht="16.5">
      <c r="B144" s="98">
        <v>333</v>
      </c>
      <c r="C144" s="99" t="s">
        <v>458</v>
      </c>
      <c r="D144" s="90"/>
      <c r="E144" s="90"/>
      <c r="F144" s="90"/>
      <c r="G144" s="94">
        <f>SUM(E144*F144)</f>
        <v>0</v>
      </c>
      <c r="I144" s="102"/>
      <c r="J144" s="102"/>
      <c r="O144" s="45">
        <v>333</v>
      </c>
      <c r="Q144" s="68">
        <f t="shared" si="9"/>
        <v>0</v>
      </c>
    </row>
    <row r="145" spans="2:17" ht="16.5">
      <c r="B145" s="98">
        <v>335</v>
      </c>
      <c r="C145" s="99" t="s">
        <v>495</v>
      </c>
      <c r="D145" s="90"/>
      <c r="E145" s="90"/>
      <c r="F145" s="90"/>
      <c r="G145" s="94">
        <f>SUM(E145*F145)</f>
        <v>0</v>
      </c>
      <c r="I145" s="102"/>
      <c r="J145" s="102"/>
      <c r="O145" s="45">
        <v>335</v>
      </c>
      <c r="Q145" s="68">
        <f t="shared" si="9"/>
        <v>0</v>
      </c>
    </row>
    <row r="146" spans="2:17" ht="16.5">
      <c r="B146" s="98">
        <v>336</v>
      </c>
      <c r="C146" s="99" t="s">
        <v>496</v>
      </c>
      <c r="D146" s="90"/>
      <c r="E146" s="90"/>
      <c r="F146" s="90"/>
      <c r="G146" s="94">
        <f>SUM(E146*F146)</f>
        <v>0</v>
      </c>
      <c r="I146" s="102"/>
      <c r="J146" s="102"/>
      <c r="O146" s="45">
        <v>336</v>
      </c>
      <c r="Q146" s="68">
        <f t="shared" si="9"/>
        <v>0</v>
      </c>
    </row>
    <row r="147" spans="2:17" ht="16.5">
      <c r="B147" s="91">
        <v>34</v>
      </c>
      <c r="C147" s="97" t="s">
        <v>497</v>
      </c>
      <c r="D147" s="81"/>
      <c r="E147" s="79"/>
      <c r="F147" s="79"/>
      <c r="G147" s="67">
        <f>SUM(G148:G152)</f>
        <v>0</v>
      </c>
      <c r="I147" s="103"/>
      <c r="J147" s="103"/>
      <c r="O147" s="45">
        <v>34</v>
      </c>
      <c r="Q147" s="68">
        <f t="shared" si="9"/>
        <v>0</v>
      </c>
    </row>
    <row r="148" spans="2:17" ht="16.5">
      <c r="B148" s="98">
        <v>342</v>
      </c>
      <c r="C148" s="99" t="s">
        <v>457</v>
      </c>
      <c r="D148" s="90"/>
      <c r="E148" s="90"/>
      <c r="F148" s="90"/>
      <c r="G148" s="94">
        <f>SUM(E148*F148)</f>
        <v>0</v>
      </c>
      <c r="I148" s="102"/>
      <c r="J148" s="102"/>
      <c r="O148" s="45">
        <v>342</v>
      </c>
      <c r="Q148" s="68">
        <f t="shared" si="9"/>
        <v>0</v>
      </c>
    </row>
    <row r="149" spans="2:17" ht="16.5">
      <c r="B149" s="98">
        <v>343</v>
      </c>
      <c r="C149" s="99" t="s">
        <v>458</v>
      </c>
      <c r="D149" s="90"/>
      <c r="E149" s="90"/>
      <c r="F149" s="90"/>
      <c r="G149" s="94">
        <f>SUM(E149*F149)</f>
        <v>0</v>
      </c>
      <c r="I149" s="102"/>
      <c r="J149" s="102"/>
      <c r="O149" s="45">
        <v>343</v>
      </c>
      <c r="Q149" s="68">
        <f t="shared" si="9"/>
        <v>0</v>
      </c>
    </row>
    <row r="150" spans="2:17" ht="16.5">
      <c r="B150" s="98">
        <v>345</v>
      </c>
      <c r="C150" s="99" t="s">
        <v>498</v>
      </c>
      <c r="D150" s="90"/>
      <c r="E150" s="90"/>
      <c r="F150" s="90"/>
      <c r="G150" s="94">
        <f>SUM(E150*F150)</f>
        <v>0</v>
      </c>
      <c r="I150" s="102"/>
      <c r="J150" s="102"/>
      <c r="O150" s="45">
        <v>345</v>
      </c>
      <c r="Q150" s="68">
        <f t="shared" si="9"/>
        <v>0</v>
      </c>
    </row>
    <row r="151" spans="2:17" ht="16.5">
      <c r="B151" s="98">
        <v>346</v>
      </c>
      <c r="C151" s="99" t="s">
        <v>496</v>
      </c>
      <c r="D151" s="90"/>
      <c r="E151" s="90"/>
      <c r="F151" s="90"/>
      <c r="G151" s="94">
        <f>SUM(E151*F151)</f>
        <v>0</v>
      </c>
      <c r="I151" s="102"/>
      <c r="J151" s="102"/>
      <c r="O151" s="45">
        <v>346</v>
      </c>
      <c r="Q151" s="68">
        <f t="shared" si="9"/>
        <v>0</v>
      </c>
    </row>
    <row r="152" spans="2:17" ht="16.5">
      <c r="B152" s="98">
        <v>38</v>
      </c>
      <c r="C152" s="99" t="s">
        <v>499</v>
      </c>
      <c r="D152" s="90"/>
      <c r="E152" s="90"/>
      <c r="F152" s="90"/>
      <c r="G152" s="94">
        <f>SUM(E152*F152)</f>
        <v>0</v>
      </c>
      <c r="I152" s="102"/>
      <c r="J152" s="102"/>
      <c r="O152" s="45">
        <v>38</v>
      </c>
      <c r="Q152" s="68">
        <f t="shared" si="9"/>
        <v>0</v>
      </c>
    </row>
    <row r="153" spans="2:17" ht="16.5">
      <c r="B153" s="91">
        <v>4</v>
      </c>
      <c r="C153" s="97" t="s">
        <v>500</v>
      </c>
      <c r="D153" s="81"/>
      <c r="E153" s="79"/>
      <c r="F153" s="79"/>
      <c r="G153" s="67">
        <f>SUM(G154,G162,G168,G175,G183,G189)</f>
        <v>0</v>
      </c>
      <c r="I153" s="103"/>
      <c r="J153" s="103"/>
      <c r="O153" s="45">
        <v>4</v>
      </c>
      <c r="Q153" s="68">
        <f t="shared" si="9"/>
        <v>0</v>
      </c>
    </row>
    <row r="154" spans="2:17" ht="16.5">
      <c r="B154" s="91">
        <v>41</v>
      </c>
      <c r="C154" s="97" t="s">
        <v>501</v>
      </c>
      <c r="D154" s="81"/>
      <c r="E154" s="79"/>
      <c r="F154" s="79"/>
      <c r="G154" s="67">
        <f>SUM(G155:G161)</f>
        <v>0</v>
      </c>
      <c r="I154" s="103"/>
      <c r="J154" s="103"/>
      <c r="O154" s="45">
        <v>41</v>
      </c>
      <c r="Q154" s="68">
        <f t="shared" si="9"/>
        <v>0</v>
      </c>
    </row>
    <row r="155" spans="2:17" ht="16.5">
      <c r="B155" s="98">
        <v>411</v>
      </c>
      <c r="C155" s="99" t="s">
        <v>502</v>
      </c>
      <c r="D155" s="90"/>
      <c r="E155" s="90"/>
      <c r="F155" s="90"/>
      <c r="G155" s="94">
        <f>SUM(E155*F155)</f>
        <v>0</v>
      </c>
      <c r="I155" s="102"/>
      <c r="J155" s="102"/>
      <c r="O155" s="45">
        <v>411</v>
      </c>
      <c r="Q155" s="68">
        <f t="shared" si="9"/>
        <v>0</v>
      </c>
    </row>
    <row r="156" spans="2:17" ht="16.5">
      <c r="B156" s="98">
        <v>412</v>
      </c>
      <c r="C156" s="99" t="s">
        <v>503</v>
      </c>
      <c r="D156" s="90"/>
      <c r="E156" s="90"/>
      <c r="F156" s="90"/>
      <c r="G156" s="94">
        <f aca="true" t="shared" si="13" ref="G156:G161">SUM(E156*F156)</f>
        <v>0</v>
      </c>
      <c r="I156" s="102"/>
      <c r="J156" s="102"/>
      <c r="O156" s="45">
        <v>412</v>
      </c>
      <c r="Q156" s="68">
        <f t="shared" si="9"/>
        <v>0</v>
      </c>
    </row>
    <row r="157" spans="2:17" ht="16.5">
      <c r="B157" s="98">
        <v>413</v>
      </c>
      <c r="C157" s="99" t="s">
        <v>504</v>
      </c>
      <c r="D157" s="90"/>
      <c r="E157" s="90"/>
      <c r="F157" s="90"/>
      <c r="G157" s="94">
        <f t="shared" si="13"/>
        <v>0</v>
      </c>
      <c r="I157" s="102"/>
      <c r="J157" s="102"/>
      <c r="O157" s="45">
        <v>413</v>
      </c>
      <c r="Q157" s="68">
        <f t="shared" si="9"/>
        <v>0</v>
      </c>
    </row>
    <row r="158" spans="2:17" ht="16.5">
      <c r="B158" s="98">
        <v>414</v>
      </c>
      <c r="C158" s="99" t="s">
        <v>505</v>
      </c>
      <c r="D158" s="90"/>
      <c r="E158" s="90"/>
      <c r="F158" s="90"/>
      <c r="G158" s="94">
        <f t="shared" si="13"/>
        <v>0</v>
      </c>
      <c r="I158" s="102"/>
      <c r="J158" s="102"/>
      <c r="O158" s="45">
        <v>414</v>
      </c>
      <c r="Q158" s="68">
        <f t="shared" si="9"/>
        <v>0</v>
      </c>
    </row>
    <row r="159" spans="2:17" ht="16.5">
      <c r="B159" s="98">
        <v>415</v>
      </c>
      <c r="C159" s="99" t="s">
        <v>506</v>
      </c>
      <c r="D159" s="90"/>
      <c r="E159" s="90"/>
      <c r="F159" s="90"/>
      <c r="G159" s="94">
        <f t="shared" si="13"/>
        <v>0</v>
      </c>
      <c r="I159" s="102"/>
      <c r="J159" s="102"/>
      <c r="O159" s="45">
        <v>415</v>
      </c>
      <c r="Q159" s="68">
        <f t="shared" si="9"/>
        <v>0</v>
      </c>
    </row>
    <row r="160" spans="2:17" ht="16.5">
      <c r="B160" s="98">
        <v>416</v>
      </c>
      <c r="C160" s="99" t="s">
        <v>507</v>
      </c>
      <c r="D160" s="90"/>
      <c r="E160" s="90"/>
      <c r="F160" s="90"/>
      <c r="G160" s="94">
        <f t="shared" si="13"/>
        <v>0</v>
      </c>
      <c r="I160" s="102"/>
      <c r="J160" s="102"/>
      <c r="O160" s="45">
        <v>416</v>
      </c>
      <c r="Q160" s="68">
        <f t="shared" si="9"/>
        <v>0</v>
      </c>
    </row>
    <row r="161" spans="2:17" ht="16.5">
      <c r="B161" s="98">
        <v>417</v>
      </c>
      <c r="C161" s="99" t="s">
        <v>508</v>
      </c>
      <c r="D161" s="90"/>
      <c r="E161" s="90"/>
      <c r="F161" s="90"/>
      <c r="G161" s="94">
        <f t="shared" si="13"/>
        <v>0</v>
      </c>
      <c r="I161" s="102"/>
      <c r="J161" s="102"/>
      <c r="O161" s="45">
        <v>417</v>
      </c>
      <c r="Q161" s="68">
        <f t="shared" si="9"/>
        <v>0</v>
      </c>
    </row>
    <row r="162" spans="2:17" ht="16.5">
      <c r="B162" s="91">
        <v>42</v>
      </c>
      <c r="C162" s="97" t="s">
        <v>509</v>
      </c>
      <c r="D162" s="81"/>
      <c r="E162" s="79"/>
      <c r="F162" s="79"/>
      <c r="G162" s="67">
        <f>SUM(G163:G167)</f>
        <v>0</v>
      </c>
      <c r="I162" s="103"/>
      <c r="J162" s="103"/>
      <c r="O162" s="45">
        <v>42</v>
      </c>
      <c r="Q162" s="68">
        <f t="shared" si="9"/>
        <v>0</v>
      </c>
    </row>
    <row r="163" spans="2:17" ht="16.5">
      <c r="B163" s="98">
        <v>421</v>
      </c>
      <c r="C163" s="99" t="s">
        <v>510</v>
      </c>
      <c r="D163" s="90"/>
      <c r="E163" s="90"/>
      <c r="F163" s="90"/>
      <c r="G163" s="94">
        <f>SUM(E163*F163)</f>
        <v>0</v>
      </c>
      <c r="I163" s="102"/>
      <c r="J163" s="102"/>
      <c r="O163" s="45">
        <v>421</v>
      </c>
      <c r="Q163" s="68">
        <f t="shared" si="9"/>
        <v>0</v>
      </c>
    </row>
    <row r="164" spans="2:17" ht="16.5">
      <c r="B164" s="98">
        <v>422</v>
      </c>
      <c r="C164" s="99" t="s">
        <v>511</v>
      </c>
      <c r="D164" s="90"/>
      <c r="E164" s="90"/>
      <c r="F164" s="90"/>
      <c r="G164" s="94">
        <f>SUM(E164*F164)</f>
        <v>0</v>
      </c>
      <c r="I164" s="102"/>
      <c r="J164" s="102"/>
      <c r="O164" s="45">
        <v>422</v>
      </c>
      <c r="Q164" s="68">
        <f t="shared" si="9"/>
        <v>0</v>
      </c>
    </row>
    <row r="165" spans="2:17" ht="16.5">
      <c r="B165" s="98">
        <v>423</v>
      </c>
      <c r="C165" s="99" t="s">
        <v>512</v>
      </c>
      <c r="D165" s="90"/>
      <c r="E165" s="90"/>
      <c r="F165" s="90"/>
      <c r="G165" s="94">
        <f>SUM(E165*F165)</f>
        <v>0</v>
      </c>
      <c r="I165" s="102"/>
      <c r="J165" s="102"/>
      <c r="O165" s="45">
        <v>423</v>
      </c>
      <c r="Q165" s="68">
        <f t="shared" si="9"/>
        <v>0</v>
      </c>
    </row>
    <row r="166" spans="2:17" ht="16.5">
      <c r="B166" s="98">
        <v>426</v>
      </c>
      <c r="C166" s="99" t="s">
        <v>513</v>
      </c>
      <c r="D166" s="90"/>
      <c r="E166" s="90"/>
      <c r="F166" s="90"/>
      <c r="G166" s="94">
        <f>SUM(E166*F166)</f>
        <v>0</v>
      </c>
      <c r="I166" s="102"/>
      <c r="J166" s="102"/>
      <c r="O166" s="45">
        <v>426</v>
      </c>
      <c r="Q166" s="68">
        <f t="shared" si="9"/>
        <v>0</v>
      </c>
    </row>
    <row r="167" spans="2:17" ht="16.5">
      <c r="B167" s="98">
        <v>427</v>
      </c>
      <c r="C167" s="99" t="s">
        <v>514</v>
      </c>
      <c r="D167" s="90"/>
      <c r="E167" s="90"/>
      <c r="F167" s="90"/>
      <c r="G167" s="94">
        <f>SUM(E167*F167)</f>
        <v>0</v>
      </c>
      <c r="I167" s="102"/>
      <c r="J167" s="102"/>
      <c r="O167" s="45">
        <v>427</v>
      </c>
      <c r="Q167" s="68">
        <f t="shared" si="9"/>
        <v>0</v>
      </c>
    </row>
    <row r="168" spans="2:17" ht="16.5">
      <c r="B168" s="91">
        <v>43</v>
      </c>
      <c r="C168" s="97" t="s">
        <v>515</v>
      </c>
      <c r="D168" s="81"/>
      <c r="E168" s="81"/>
      <c r="F168" s="81"/>
      <c r="G168" s="67">
        <f>SUM(G169:G174)</f>
        <v>0</v>
      </c>
      <c r="I168" s="103"/>
      <c r="J168" s="103"/>
      <c r="O168" s="45">
        <v>43</v>
      </c>
      <c r="Q168" s="68">
        <f t="shared" si="9"/>
        <v>0</v>
      </c>
    </row>
    <row r="169" spans="2:17" ht="16.5">
      <c r="B169" s="98">
        <v>431</v>
      </c>
      <c r="C169" s="99" t="s">
        <v>516</v>
      </c>
      <c r="D169" s="90"/>
      <c r="E169" s="90"/>
      <c r="F169" s="90"/>
      <c r="G169" s="94">
        <f aca="true" t="shared" si="14" ref="G169:G174">SUM(E169*F169)</f>
        <v>0</v>
      </c>
      <c r="I169" s="102"/>
      <c r="J169" s="102"/>
      <c r="O169" s="45">
        <v>431</v>
      </c>
      <c r="Q169" s="68">
        <f t="shared" si="9"/>
        <v>0</v>
      </c>
    </row>
    <row r="170" spans="2:17" ht="16.5">
      <c r="B170" s="98">
        <v>432</v>
      </c>
      <c r="C170" s="99" t="s">
        <v>517</v>
      </c>
      <c r="D170" s="90"/>
      <c r="E170" s="90"/>
      <c r="F170" s="90"/>
      <c r="G170" s="94">
        <f t="shared" si="14"/>
        <v>0</v>
      </c>
      <c r="I170" s="102"/>
      <c r="J170" s="102"/>
      <c r="O170" s="45">
        <v>432</v>
      </c>
      <c r="Q170" s="68">
        <f t="shared" si="9"/>
        <v>0</v>
      </c>
    </row>
    <row r="171" spans="2:17" ht="16.5">
      <c r="B171" s="98">
        <v>433</v>
      </c>
      <c r="C171" s="99" t="s">
        <v>518</v>
      </c>
      <c r="D171" s="90"/>
      <c r="E171" s="90"/>
      <c r="F171" s="90"/>
      <c r="G171" s="94">
        <f t="shared" si="14"/>
        <v>0</v>
      </c>
      <c r="I171" s="102"/>
      <c r="J171" s="102"/>
      <c r="O171" s="45">
        <v>433</v>
      </c>
      <c r="Q171" s="68">
        <f aca="true" t="shared" si="15" ref="Q171:Q235">G171</f>
        <v>0</v>
      </c>
    </row>
    <row r="172" spans="2:17" ht="16.5">
      <c r="B172" s="98">
        <v>434</v>
      </c>
      <c r="C172" s="99" t="s">
        <v>519</v>
      </c>
      <c r="D172" s="90"/>
      <c r="E172" s="90"/>
      <c r="F172" s="90"/>
      <c r="G172" s="94">
        <f t="shared" si="14"/>
        <v>0</v>
      </c>
      <c r="I172" s="102"/>
      <c r="J172" s="102"/>
      <c r="O172" s="45">
        <v>434</v>
      </c>
      <c r="Q172" s="68">
        <f t="shared" si="15"/>
        <v>0</v>
      </c>
    </row>
    <row r="173" spans="2:17" ht="16.5">
      <c r="B173" s="98">
        <v>436</v>
      </c>
      <c r="C173" s="99" t="s">
        <v>520</v>
      </c>
      <c r="D173" s="90"/>
      <c r="E173" s="90"/>
      <c r="F173" s="90"/>
      <c r="G173" s="94">
        <f t="shared" si="14"/>
        <v>0</v>
      </c>
      <c r="I173" s="102"/>
      <c r="J173" s="102"/>
      <c r="O173" s="45">
        <v>436</v>
      </c>
      <c r="Q173" s="68">
        <f t="shared" si="15"/>
        <v>0</v>
      </c>
    </row>
    <row r="174" spans="2:17" ht="16.5">
      <c r="B174" s="98">
        <v>437</v>
      </c>
      <c r="C174" s="99" t="s">
        <v>521</v>
      </c>
      <c r="D174" s="90"/>
      <c r="E174" s="90"/>
      <c r="F174" s="90"/>
      <c r="G174" s="94">
        <f t="shared" si="14"/>
        <v>0</v>
      </c>
      <c r="I174" s="102"/>
      <c r="J174" s="102"/>
      <c r="O174" s="45">
        <v>437</v>
      </c>
      <c r="Q174" s="68">
        <f t="shared" si="15"/>
        <v>0</v>
      </c>
    </row>
    <row r="175" spans="2:17" ht="16.5">
      <c r="B175" s="91">
        <v>46</v>
      </c>
      <c r="C175" s="97" t="s">
        <v>522</v>
      </c>
      <c r="D175" s="81"/>
      <c r="E175" s="81"/>
      <c r="F175" s="81"/>
      <c r="G175" s="67">
        <f>SUM(G176:G182)</f>
        <v>0</v>
      </c>
      <c r="I175" s="103"/>
      <c r="J175" s="103"/>
      <c r="O175" s="45">
        <v>46</v>
      </c>
      <c r="Q175" s="68">
        <f t="shared" si="15"/>
        <v>0</v>
      </c>
    </row>
    <row r="176" spans="2:17" ht="16.5">
      <c r="B176" s="98">
        <v>461</v>
      </c>
      <c r="C176" s="99" t="s">
        <v>523</v>
      </c>
      <c r="D176" s="90"/>
      <c r="E176" s="90"/>
      <c r="F176" s="90"/>
      <c r="G176" s="94">
        <f>SUM(E176*F176)</f>
        <v>0</v>
      </c>
      <c r="I176" s="102"/>
      <c r="J176" s="102"/>
      <c r="O176" s="45">
        <v>461</v>
      </c>
      <c r="Q176" s="68">
        <f t="shared" si="15"/>
        <v>0</v>
      </c>
    </row>
    <row r="177" spans="2:17" ht="16.5">
      <c r="B177" s="98">
        <v>462</v>
      </c>
      <c r="C177" s="99" t="s">
        <v>457</v>
      </c>
      <c r="D177" s="90"/>
      <c r="E177" s="90"/>
      <c r="F177" s="90"/>
      <c r="G177" s="94">
        <f aca="true" t="shared" si="16" ref="G177:G182">SUM(E177*F177)</f>
        <v>0</v>
      </c>
      <c r="I177" s="102"/>
      <c r="J177" s="102"/>
      <c r="O177" s="45">
        <v>462</v>
      </c>
      <c r="Q177" s="68">
        <f t="shared" si="15"/>
        <v>0</v>
      </c>
    </row>
    <row r="178" spans="2:17" ht="16.5">
      <c r="B178" s="98">
        <v>463</v>
      </c>
      <c r="C178" s="99" t="s">
        <v>458</v>
      </c>
      <c r="D178" s="90"/>
      <c r="E178" s="90"/>
      <c r="F178" s="90"/>
      <c r="G178" s="94">
        <f t="shared" si="16"/>
        <v>0</v>
      </c>
      <c r="I178" s="102"/>
      <c r="J178" s="102"/>
      <c r="O178" s="45">
        <v>463</v>
      </c>
      <c r="Q178" s="68">
        <f t="shared" si="15"/>
        <v>0</v>
      </c>
    </row>
    <row r="179" spans="2:17" ht="16.5">
      <c r="B179" s="98">
        <v>464</v>
      </c>
      <c r="C179" s="99" t="s">
        <v>489</v>
      </c>
      <c r="D179" s="90"/>
      <c r="E179" s="90"/>
      <c r="F179" s="90"/>
      <c r="G179" s="94">
        <f t="shared" si="16"/>
        <v>0</v>
      </c>
      <c r="I179" s="102"/>
      <c r="J179" s="102"/>
      <c r="O179" s="45">
        <v>464</v>
      </c>
      <c r="Q179" s="68">
        <f t="shared" si="15"/>
        <v>0</v>
      </c>
    </row>
    <row r="180" spans="2:17" ht="16.5">
      <c r="B180" s="98">
        <v>465</v>
      </c>
      <c r="C180" s="99" t="s">
        <v>524</v>
      </c>
      <c r="D180" s="90"/>
      <c r="E180" s="90"/>
      <c r="F180" s="90"/>
      <c r="G180" s="94">
        <f t="shared" si="16"/>
        <v>0</v>
      </c>
      <c r="I180" s="102"/>
      <c r="J180" s="102"/>
      <c r="O180" s="45">
        <v>465</v>
      </c>
      <c r="Q180" s="68">
        <f t="shared" si="15"/>
        <v>0</v>
      </c>
    </row>
    <row r="181" spans="2:17" ht="16.5">
      <c r="B181" s="98">
        <v>466</v>
      </c>
      <c r="C181" s="99" t="s">
        <v>496</v>
      </c>
      <c r="D181" s="90"/>
      <c r="E181" s="90"/>
      <c r="F181" s="90"/>
      <c r="G181" s="94">
        <f t="shared" si="16"/>
        <v>0</v>
      </c>
      <c r="I181" s="102"/>
      <c r="J181" s="102"/>
      <c r="O181" s="45">
        <v>466</v>
      </c>
      <c r="Q181" s="68">
        <f t="shared" si="15"/>
        <v>0</v>
      </c>
    </row>
    <row r="182" spans="2:17" ht="16.5">
      <c r="B182" s="98">
        <v>467</v>
      </c>
      <c r="C182" s="99" t="s">
        <v>461</v>
      </c>
      <c r="D182" s="90"/>
      <c r="E182" s="90"/>
      <c r="F182" s="90"/>
      <c r="G182" s="94">
        <f t="shared" si="16"/>
        <v>0</v>
      </c>
      <c r="I182" s="102"/>
      <c r="J182" s="102"/>
      <c r="O182" s="45">
        <v>467</v>
      </c>
      <c r="Q182" s="68">
        <f t="shared" si="15"/>
        <v>0</v>
      </c>
    </row>
    <row r="183" spans="2:17" ht="16.5">
      <c r="B183" s="91">
        <v>47</v>
      </c>
      <c r="C183" s="97" t="s">
        <v>525</v>
      </c>
      <c r="D183" s="81"/>
      <c r="E183" s="81"/>
      <c r="F183" s="81"/>
      <c r="G183" s="67">
        <f>SUM(G184:G188)</f>
        <v>0</v>
      </c>
      <c r="I183" s="103"/>
      <c r="J183" s="103"/>
      <c r="O183" s="45">
        <v>47</v>
      </c>
      <c r="Q183" s="68">
        <f t="shared" si="15"/>
        <v>0</v>
      </c>
    </row>
    <row r="184" spans="2:17" ht="16.5">
      <c r="B184" s="98">
        <v>471</v>
      </c>
      <c r="C184" s="99" t="s">
        <v>526</v>
      </c>
      <c r="D184" s="90"/>
      <c r="E184" s="90"/>
      <c r="F184" s="90"/>
      <c r="G184" s="94">
        <f>SUM(E184*F184)</f>
        <v>0</v>
      </c>
      <c r="I184" s="102"/>
      <c r="J184" s="102"/>
      <c r="O184" s="45">
        <v>471</v>
      </c>
      <c r="Q184" s="68">
        <f t="shared" si="15"/>
        <v>0</v>
      </c>
    </row>
    <row r="185" spans="2:17" ht="16.5">
      <c r="B185" s="98">
        <v>472</v>
      </c>
      <c r="C185" s="99" t="s">
        <v>527</v>
      </c>
      <c r="D185" s="90"/>
      <c r="E185" s="90"/>
      <c r="F185" s="90"/>
      <c r="G185" s="94">
        <f>SUM(E185*F185)</f>
        <v>0</v>
      </c>
      <c r="I185" s="102"/>
      <c r="J185" s="102"/>
      <c r="O185" s="45">
        <v>472</v>
      </c>
      <c r="Q185" s="68">
        <f t="shared" si="15"/>
        <v>0</v>
      </c>
    </row>
    <row r="186" spans="2:17" ht="16.5">
      <c r="B186" s="98">
        <v>473</v>
      </c>
      <c r="C186" s="99" t="s">
        <v>528</v>
      </c>
      <c r="D186" s="90"/>
      <c r="E186" s="90"/>
      <c r="F186" s="90"/>
      <c r="G186" s="94">
        <f>SUM(E186*F186)</f>
        <v>0</v>
      </c>
      <c r="I186" s="102"/>
      <c r="J186" s="102"/>
      <c r="O186" s="45">
        <v>473</v>
      </c>
      <c r="Q186" s="68">
        <f t="shared" si="15"/>
        <v>0</v>
      </c>
    </row>
    <row r="187" spans="2:17" ht="16.5">
      <c r="B187" s="98">
        <v>475</v>
      </c>
      <c r="C187" s="99" t="s">
        <v>529</v>
      </c>
      <c r="D187" s="90"/>
      <c r="E187" s="90"/>
      <c r="F187" s="90"/>
      <c r="G187" s="94">
        <f>SUM(E187*F187)</f>
        <v>0</v>
      </c>
      <c r="I187" s="102"/>
      <c r="J187" s="102"/>
      <c r="O187" s="45">
        <v>475</v>
      </c>
      <c r="Q187" s="68">
        <f t="shared" si="15"/>
        <v>0</v>
      </c>
    </row>
    <row r="188" spans="2:17" ht="16.5">
      <c r="B188" s="98">
        <v>476</v>
      </c>
      <c r="C188" s="99" t="s">
        <v>530</v>
      </c>
      <c r="D188" s="90"/>
      <c r="E188" s="90"/>
      <c r="F188" s="90"/>
      <c r="G188" s="94">
        <f>SUM(E188*F188)</f>
        <v>0</v>
      </c>
      <c r="I188" s="102"/>
      <c r="J188" s="102"/>
      <c r="O188" s="45">
        <v>476</v>
      </c>
      <c r="Q188" s="68">
        <f t="shared" si="15"/>
        <v>0</v>
      </c>
    </row>
    <row r="189" spans="2:17" ht="16.5">
      <c r="B189" s="91">
        <v>48</v>
      </c>
      <c r="C189" s="97" t="s">
        <v>531</v>
      </c>
      <c r="D189" s="81"/>
      <c r="E189" s="81"/>
      <c r="F189" s="81"/>
      <c r="G189" s="67">
        <f>SUM(G190:G196)</f>
        <v>0</v>
      </c>
      <c r="I189" s="103"/>
      <c r="J189" s="103"/>
      <c r="O189" s="45">
        <v>48</v>
      </c>
      <c r="Q189" s="68">
        <f t="shared" si="15"/>
        <v>0</v>
      </c>
    </row>
    <row r="190" spans="2:17" ht="16.5">
      <c r="B190" s="98">
        <v>482</v>
      </c>
      <c r="C190" s="99" t="s">
        <v>532</v>
      </c>
      <c r="D190" s="90"/>
      <c r="E190" s="90"/>
      <c r="F190" s="90"/>
      <c r="G190" s="94">
        <f aca="true" t="shared" si="17" ref="G190:G196">SUM(E190*F190)</f>
        <v>0</v>
      </c>
      <c r="I190" s="102"/>
      <c r="J190" s="102"/>
      <c r="O190" s="45">
        <v>482</v>
      </c>
      <c r="Q190" s="68">
        <f t="shared" si="15"/>
        <v>0</v>
      </c>
    </row>
    <row r="191" spans="2:17" ht="16.5">
      <c r="B191" s="98">
        <v>483</v>
      </c>
      <c r="C191" s="99" t="s">
        <v>458</v>
      </c>
      <c r="D191" s="90"/>
      <c r="E191" s="90"/>
      <c r="F191" s="90"/>
      <c r="G191" s="94">
        <f t="shared" si="17"/>
        <v>0</v>
      </c>
      <c r="I191" s="102"/>
      <c r="J191" s="102"/>
      <c r="O191" s="45">
        <v>483</v>
      </c>
      <c r="Q191" s="68">
        <f t="shared" si="15"/>
        <v>0</v>
      </c>
    </row>
    <row r="192" spans="2:17" ht="16.5">
      <c r="B192" s="98">
        <v>484</v>
      </c>
      <c r="C192" s="99" t="s">
        <v>489</v>
      </c>
      <c r="D192" s="90"/>
      <c r="E192" s="90"/>
      <c r="F192" s="90"/>
      <c r="G192" s="94">
        <f t="shared" si="17"/>
        <v>0</v>
      </c>
      <c r="I192" s="102"/>
      <c r="J192" s="102"/>
      <c r="O192" s="45">
        <v>484</v>
      </c>
      <c r="Q192" s="68">
        <f t="shared" si="15"/>
        <v>0</v>
      </c>
    </row>
    <row r="193" spans="2:17" ht="16.5">
      <c r="B193" s="98">
        <v>485</v>
      </c>
      <c r="C193" s="99" t="s">
        <v>460</v>
      </c>
      <c r="D193" s="90"/>
      <c r="E193" s="90"/>
      <c r="F193" s="90"/>
      <c r="G193" s="94">
        <f t="shared" si="17"/>
        <v>0</v>
      </c>
      <c r="I193" s="102"/>
      <c r="J193" s="102"/>
      <c r="O193" s="45">
        <v>485</v>
      </c>
      <c r="Q193" s="68">
        <f t="shared" si="15"/>
        <v>0</v>
      </c>
    </row>
    <row r="194" spans="2:17" ht="16.5">
      <c r="B194" s="98">
        <v>486</v>
      </c>
      <c r="C194" s="99" t="s">
        <v>496</v>
      </c>
      <c r="D194" s="90"/>
      <c r="E194" s="90"/>
      <c r="F194" s="90"/>
      <c r="G194" s="94">
        <f t="shared" si="17"/>
        <v>0</v>
      </c>
      <c r="I194" s="102"/>
      <c r="J194" s="102"/>
      <c r="O194" s="45">
        <v>486</v>
      </c>
      <c r="Q194" s="68">
        <f t="shared" si="15"/>
        <v>0</v>
      </c>
    </row>
    <row r="195" spans="2:17" ht="16.5">
      <c r="B195" s="98">
        <v>487</v>
      </c>
      <c r="C195" s="99" t="s">
        <v>759</v>
      </c>
      <c r="D195" s="90"/>
      <c r="E195" s="90"/>
      <c r="F195" s="90"/>
      <c r="G195" s="94">
        <f t="shared" si="17"/>
        <v>0</v>
      </c>
      <c r="I195" s="104"/>
      <c r="J195" s="105"/>
      <c r="O195" s="45">
        <v>487</v>
      </c>
      <c r="Q195" s="68">
        <f t="shared" si="15"/>
        <v>0</v>
      </c>
    </row>
    <row r="196" spans="2:17" ht="16.5">
      <c r="B196" s="98">
        <v>488</v>
      </c>
      <c r="C196" s="99" t="s">
        <v>533</v>
      </c>
      <c r="D196" s="90"/>
      <c r="E196" s="90"/>
      <c r="F196" s="90"/>
      <c r="G196" s="94">
        <f t="shared" si="17"/>
        <v>0</v>
      </c>
      <c r="I196" s="102"/>
      <c r="J196" s="102"/>
      <c r="O196" s="45">
        <v>488</v>
      </c>
      <c r="Q196" s="68">
        <f t="shared" si="15"/>
        <v>0</v>
      </c>
    </row>
    <row r="197" spans="2:17" ht="16.5">
      <c r="B197" s="91">
        <v>5</v>
      </c>
      <c r="C197" s="97" t="s">
        <v>534</v>
      </c>
      <c r="D197" s="81"/>
      <c r="E197" s="81"/>
      <c r="F197" s="81"/>
      <c r="G197" s="67">
        <f>SUM(G198,G207,G213,G222,G229,G237,G246)</f>
        <v>0</v>
      </c>
      <c r="I197" s="103"/>
      <c r="J197" s="103"/>
      <c r="O197" s="45">
        <v>5</v>
      </c>
      <c r="Q197" s="68">
        <f t="shared" si="15"/>
        <v>0</v>
      </c>
    </row>
    <row r="198" spans="2:17" ht="16.5">
      <c r="B198" s="91">
        <v>51</v>
      </c>
      <c r="C198" s="97" t="s">
        <v>535</v>
      </c>
      <c r="D198" s="81"/>
      <c r="E198" s="81"/>
      <c r="F198" s="81"/>
      <c r="G198" s="67">
        <f>SUM(G199:G206)</f>
        <v>0</v>
      </c>
      <c r="I198" s="103"/>
      <c r="J198" s="103"/>
      <c r="O198" s="45">
        <v>51</v>
      </c>
      <c r="Q198" s="68">
        <f t="shared" si="15"/>
        <v>0</v>
      </c>
    </row>
    <row r="199" spans="2:17" ht="16.5">
      <c r="B199" s="98">
        <v>511</v>
      </c>
      <c r="C199" s="99" t="s">
        <v>536</v>
      </c>
      <c r="D199" s="90"/>
      <c r="E199" s="90"/>
      <c r="F199" s="90"/>
      <c r="G199" s="94">
        <f>SUM(E199*F199)</f>
        <v>0</v>
      </c>
      <c r="I199" s="102"/>
      <c r="J199" s="102"/>
      <c r="O199" s="45">
        <v>511</v>
      </c>
      <c r="Q199" s="68">
        <f t="shared" si="15"/>
        <v>0</v>
      </c>
    </row>
    <row r="200" spans="2:17" ht="16.5">
      <c r="B200" s="98">
        <v>512</v>
      </c>
      <c r="C200" s="99" t="s">
        <v>537</v>
      </c>
      <c r="D200" s="90"/>
      <c r="E200" s="90"/>
      <c r="F200" s="90"/>
      <c r="G200" s="94">
        <f aca="true" t="shared" si="18" ref="G200:G206">SUM(E200*F200)</f>
        <v>0</v>
      </c>
      <c r="I200" s="102"/>
      <c r="J200" s="102"/>
      <c r="O200" s="45">
        <v>512</v>
      </c>
      <c r="Q200" s="68">
        <f t="shared" si="15"/>
        <v>0</v>
      </c>
    </row>
    <row r="201" spans="2:17" ht="16.5">
      <c r="B201" s="98">
        <v>513</v>
      </c>
      <c r="C201" s="99" t="s">
        <v>538</v>
      </c>
      <c r="D201" s="90"/>
      <c r="E201" s="90"/>
      <c r="F201" s="90"/>
      <c r="G201" s="94">
        <f t="shared" si="18"/>
        <v>0</v>
      </c>
      <c r="I201" s="102"/>
      <c r="J201" s="102"/>
      <c r="O201" s="45">
        <v>513</v>
      </c>
      <c r="Q201" s="68">
        <f t="shared" si="15"/>
        <v>0</v>
      </c>
    </row>
    <row r="202" spans="2:17" ht="16.5">
      <c r="B202" s="98">
        <v>514</v>
      </c>
      <c r="C202" s="99" t="s">
        <v>539</v>
      </c>
      <c r="D202" s="90"/>
      <c r="E202" s="90"/>
      <c r="F202" s="90"/>
      <c r="G202" s="94">
        <f t="shared" si="18"/>
        <v>0</v>
      </c>
      <c r="I202" s="102"/>
      <c r="J202" s="102"/>
      <c r="O202" s="45">
        <v>514</v>
      </c>
      <c r="Q202" s="68">
        <f t="shared" si="15"/>
        <v>0</v>
      </c>
    </row>
    <row r="203" spans="2:17" ht="16.5">
      <c r="B203" s="98">
        <v>515</v>
      </c>
      <c r="C203" s="99" t="s">
        <v>540</v>
      </c>
      <c r="D203" s="90"/>
      <c r="E203" s="90"/>
      <c r="F203" s="90"/>
      <c r="G203" s="94">
        <f t="shared" si="18"/>
        <v>0</v>
      </c>
      <c r="I203" s="102"/>
      <c r="J203" s="102"/>
      <c r="O203" s="45">
        <v>515</v>
      </c>
      <c r="Q203" s="68">
        <f t="shared" si="15"/>
        <v>0</v>
      </c>
    </row>
    <row r="204" spans="2:17" ht="16.5">
      <c r="B204" s="98">
        <v>516</v>
      </c>
      <c r="C204" s="99" t="s">
        <v>541</v>
      </c>
      <c r="D204" s="90"/>
      <c r="E204" s="90"/>
      <c r="F204" s="90"/>
      <c r="G204" s="94">
        <f t="shared" si="18"/>
        <v>0</v>
      </c>
      <c r="I204" s="102"/>
      <c r="J204" s="102"/>
      <c r="O204" s="45">
        <v>516</v>
      </c>
      <c r="Q204" s="68">
        <f t="shared" si="15"/>
        <v>0</v>
      </c>
    </row>
    <row r="205" spans="2:17" ht="16.5">
      <c r="B205" s="98">
        <v>517</v>
      </c>
      <c r="C205" s="99" t="s">
        <v>542</v>
      </c>
      <c r="D205" s="90"/>
      <c r="E205" s="90"/>
      <c r="F205" s="90"/>
      <c r="G205" s="94">
        <f t="shared" si="18"/>
        <v>0</v>
      </c>
      <c r="I205" s="102"/>
      <c r="J205" s="102"/>
      <c r="O205" s="45">
        <v>517</v>
      </c>
      <c r="Q205" s="68">
        <f t="shared" si="15"/>
        <v>0</v>
      </c>
    </row>
    <row r="206" spans="2:17" ht="16.5">
      <c r="B206" s="98">
        <v>518</v>
      </c>
      <c r="C206" s="99" t="s">
        <v>543</v>
      </c>
      <c r="D206" s="90"/>
      <c r="E206" s="90"/>
      <c r="F206" s="90"/>
      <c r="G206" s="94">
        <f t="shared" si="18"/>
        <v>0</v>
      </c>
      <c r="I206" s="102"/>
      <c r="J206" s="102"/>
      <c r="O206" s="45">
        <v>518</v>
      </c>
      <c r="Q206" s="68">
        <f t="shared" si="15"/>
        <v>0</v>
      </c>
    </row>
    <row r="207" spans="2:17" ht="16.5">
      <c r="B207" s="91">
        <v>52</v>
      </c>
      <c r="C207" s="97" t="s">
        <v>544</v>
      </c>
      <c r="D207" s="81"/>
      <c r="E207" s="81"/>
      <c r="F207" s="81"/>
      <c r="G207" s="67">
        <f>SUM(G208:G212)</f>
        <v>0</v>
      </c>
      <c r="I207" s="103"/>
      <c r="J207" s="103"/>
      <c r="O207" s="45">
        <v>52</v>
      </c>
      <c r="Q207" s="68">
        <f t="shared" si="15"/>
        <v>0</v>
      </c>
    </row>
    <row r="208" spans="2:17" ht="16.5">
      <c r="B208" s="98">
        <v>522</v>
      </c>
      <c r="C208" s="99" t="s">
        <v>545</v>
      </c>
      <c r="D208" s="90"/>
      <c r="E208" s="90"/>
      <c r="F208" s="90"/>
      <c r="G208" s="94">
        <f>SUM(E208*F208)</f>
        <v>0</v>
      </c>
      <c r="I208" s="102"/>
      <c r="J208" s="102"/>
      <c r="O208" s="45">
        <v>522</v>
      </c>
      <c r="Q208" s="68">
        <f t="shared" si="15"/>
        <v>0</v>
      </c>
    </row>
    <row r="209" spans="2:17" ht="16.5">
      <c r="B209" s="98">
        <v>523</v>
      </c>
      <c r="C209" s="99" t="s">
        <v>546</v>
      </c>
      <c r="D209" s="90"/>
      <c r="E209" s="90"/>
      <c r="F209" s="90"/>
      <c r="G209" s="94">
        <f>SUM(E209*F209)</f>
        <v>0</v>
      </c>
      <c r="I209" s="102"/>
      <c r="J209" s="102"/>
      <c r="O209" s="45">
        <v>523</v>
      </c>
      <c r="Q209" s="68">
        <f t="shared" si="15"/>
        <v>0</v>
      </c>
    </row>
    <row r="210" spans="2:17" ht="16.5">
      <c r="B210" s="98">
        <v>524</v>
      </c>
      <c r="C210" s="99" t="s">
        <v>547</v>
      </c>
      <c r="D210" s="90"/>
      <c r="E210" s="90"/>
      <c r="F210" s="90"/>
      <c r="G210" s="94">
        <f>SUM(E210*F210)</f>
        <v>0</v>
      </c>
      <c r="I210" s="102"/>
      <c r="J210" s="102"/>
      <c r="O210" s="45">
        <v>524</v>
      </c>
      <c r="Q210" s="68">
        <f t="shared" si="15"/>
        <v>0</v>
      </c>
    </row>
    <row r="211" spans="2:17" ht="16.5">
      <c r="B211" s="98">
        <v>525</v>
      </c>
      <c r="C211" s="99" t="s">
        <v>548</v>
      </c>
      <c r="D211" s="90"/>
      <c r="E211" s="90"/>
      <c r="F211" s="90"/>
      <c r="G211" s="94">
        <f>SUM(E211*F211)</f>
        <v>0</v>
      </c>
      <c r="I211" s="102"/>
      <c r="J211" s="102"/>
      <c r="O211" s="45">
        <v>525</v>
      </c>
      <c r="Q211" s="68">
        <f t="shared" si="15"/>
        <v>0</v>
      </c>
    </row>
    <row r="212" spans="2:17" ht="16.5">
      <c r="B212" s="98">
        <v>526</v>
      </c>
      <c r="C212" s="99" t="s">
        <v>521</v>
      </c>
      <c r="D212" s="90"/>
      <c r="E212" s="90"/>
      <c r="F212" s="90"/>
      <c r="G212" s="94">
        <f>SUM(E212*F212)</f>
        <v>0</v>
      </c>
      <c r="I212" s="102"/>
      <c r="J212" s="102"/>
      <c r="O212" s="45">
        <v>526</v>
      </c>
      <c r="Q212" s="68">
        <f t="shared" si="15"/>
        <v>0</v>
      </c>
    </row>
    <row r="213" spans="2:17" ht="16.5">
      <c r="B213" s="91">
        <v>53</v>
      </c>
      <c r="C213" s="97" t="s">
        <v>549</v>
      </c>
      <c r="D213" s="81"/>
      <c r="E213" s="81"/>
      <c r="F213" s="81"/>
      <c r="G213" s="67">
        <f>SUM(G214:G221)</f>
        <v>0</v>
      </c>
      <c r="I213" s="103"/>
      <c r="J213" s="103"/>
      <c r="O213" s="45">
        <v>53</v>
      </c>
      <c r="Q213" s="68">
        <f t="shared" si="15"/>
        <v>0</v>
      </c>
    </row>
    <row r="214" spans="2:17" ht="16.5">
      <c r="B214" s="98">
        <v>531</v>
      </c>
      <c r="C214" s="99" t="s">
        <v>536</v>
      </c>
      <c r="D214" s="90"/>
      <c r="E214" s="90"/>
      <c r="F214" s="90"/>
      <c r="G214" s="94">
        <f>SUM(E214*F214)</f>
        <v>0</v>
      </c>
      <c r="I214" s="102"/>
      <c r="J214" s="102"/>
      <c r="O214" s="45">
        <v>531</v>
      </c>
      <c r="Q214" s="68">
        <f t="shared" si="15"/>
        <v>0</v>
      </c>
    </row>
    <row r="215" spans="2:17" ht="16.5">
      <c r="B215" s="98">
        <v>532</v>
      </c>
      <c r="C215" s="99" t="s">
        <v>550</v>
      </c>
      <c r="D215" s="90"/>
      <c r="E215" s="90"/>
      <c r="F215" s="90"/>
      <c r="G215" s="94">
        <f aca="true" t="shared" si="19" ref="G215:G221">SUM(E215*F215)</f>
        <v>0</v>
      </c>
      <c r="I215" s="102"/>
      <c r="J215" s="102"/>
      <c r="O215" s="45">
        <v>532</v>
      </c>
      <c r="Q215" s="68">
        <f t="shared" si="15"/>
        <v>0</v>
      </c>
    </row>
    <row r="216" spans="2:17" ht="16.5">
      <c r="B216" s="98">
        <v>533</v>
      </c>
      <c r="C216" s="99" t="s">
        <v>551</v>
      </c>
      <c r="D216" s="90"/>
      <c r="E216" s="90"/>
      <c r="F216" s="90"/>
      <c r="G216" s="94">
        <f t="shared" si="19"/>
        <v>0</v>
      </c>
      <c r="I216" s="102"/>
      <c r="J216" s="102"/>
      <c r="O216" s="45">
        <v>533</v>
      </c>
      <c r="Q216" s="68">
        <f t="shared" si="15"/>
        <v>0</v>
      </c>
    </row>
    <row r="217" spans="2:17" ht="16.5">
      <c r="B217" s="98">
        <v>534</v>
      </c>
      <c r="C217" s="99" t="s">
        <v>552</v>
      </c>
      <c r="D217" s="90"/>
      <c r="E217" s="90"/>
      <c r="F217" s="90"/>
      <c r="G217" s="94">
        <f t="shared" si="19"/>
        <v>0</v>
      </c>
      <c r="I217" s="102"/>
      <c r="J217" s="102"/>
      <c r="O217" s="45">
        <v>534</v>
      </c>
      <c r="Q217" s="68">
        <f t="shared" si="15"/>
        <v>0</v>
      </c>
    </row>
    <row r="218" spans="2:17" ht="16.5">
      <c r="B218" s="98">
        <v>535</v>
      </c>
      <c r="C218" s="99" t="s">
        <v>553</v>
      </c>
      <c r="D218" s="90"/>
      <c r="E218" s="90"/>
      <c r="F218" s="90"/>
      <c r="G218" s="94">
        <f t="shared" si="19"/>
        <v>0</v>
      </c>
      <c r="I218" s="102"/>
      <c r="J218" s="102"/>
      <c r="O218" s="45">
        <v>535</v>
      </c>
      <c r="Q218" s="68">
        <f t="shared" si="15"/>
        <v>0</v>
      </c>
    </row>
    <row r="219" spans="2:17" ht="16.5">
      <c r="B219" s="98">
        <v>536</v>
      </c>
      <c r="C219" s="99" t="s">
        <v>554</v>
      </c>
      <c r="D219" s="90"/>
      <c r="E219" s="90"/>
      <c r="F219" s="90"/>
      <c r="G219" s="94">
        <f t="shared" si="19"/>
        <v>0</v>
      </c>
      <c r="I219" s="102"/>
      <c r="J219" s="102"/>
      <c r="O219" s="45">
        <v>536</v>
      </c>
      <c r="Q219" s="68">
        <f t="shared" si="15"/>
        <v>0</v>
      </c>
    </row>
    <row r="220" spans="2:17" ht="16.5">
      <c r="B220" s="98">
        <v>537</v>
      </c>
      <c r="C220" s="99" t="s">
        <v>492</v>
      </c>
      <c r="D220" s="90"/>
      <c r="E220" s="90"/>
      <c r="F220" s="90"/>
      <c r="G220" s="94">
        <f t="shared" si="19"/>
        <v>0</v>
      </c>
      <c r="I220" s="102"/>
      <c r="J220" s="102"/>
      <c r="O220" s="45">
        <v>537</v>
      </c>
      <c r="Q220" s="68">
        <f t="shared" si="15"/>
        <v>0</v>
      </c>
    </row>
    <row r="221" spans="2:17" ht="16.5">
      <c r="B221" s="98">
        <v>538</v>
      </c>
      <c r="C221" s="99" t="s">
        <v>555</v>
      </c>
      <c r="D221" s="90"/>
      <c r="E221" s="90"/>
      <c r="F221" s="90"/>
      <c r="G221" s="94">
        <f t="shared" si="19"/>
        <v>0</v>
      </c>
      <c r="I221" s="102"/>
      <c r="J221" s="102"/>
      <c r="O221" s="45">
        <v>538</v>
      </c>
      <c r="Q221" s="68">
        <f t="shared" si="15"/>
        <v>0</v>
      </c>
    </row>
    <row r="222" spans="2:17" ht="16.5">
      <c r="B222" s="91">
        <v>54</v>
      </c>
      <c r="C222" s="97" t="s">
        <v>556</v>
      </c>
      <c r="D222" s="81"/>
      <c r="E222" s="81"/>
      <c r="F222" s="81"/>
      <c r="G222" s="67">
        <f>SUM(G223:G228)</f>
        <v>0</v>
      </c>
      <c r="I222" s="103"/>
      <c r="J222" s="103"/>
      <c r="O222" s="45">
        <v>54</v>
      </c>
      <c r="Q222" s="68">
        <f t="shared" si="15"/>
        <v>0</v>
      </c>
    </row>
    <row r="223" spans="2:17" ht="16.5">
      <c r="B223" s="98">
        <v>541</v>
      </c>
      <c r="C223" s="99" t="s">
        <v>536</v>
      </c>
      <c r="D223" s="90"/>
      <c r="E223" s="90"/>
      <c r="F223" s="90"/>
      <c r="G223" s="94">
        <f aca="true" t="shared" si="20" ref="G223:G228">SUM(E223*F223)</f>
        <v>0</v>
      </c>
      <c r="I223" s="102"/>
      <c r="J223" s="102"/>
      <c r="O223" s="45">
        <v>541</v>
      </c>
      <c r="Q223" s="68">
        <f t="shared" si="15"/>
        <v>0</v>
      </c>
    </row>
    <row r="224" spans="2:17" ht="16.5">
      <c r="B224" s="98">
        <v>542</v>
      </c>
      <c r="C224" s="99" t="s">
        <v>557</v>
      </c>
      <c r="D224" s="90"/>
      <c r="E224" s="90"/>
      <c r="F224" s="90"/>
      <c r="G224" s="94">
        <f t="shared" si="20"/>
        <v>0</v>
      </c>
      <c r="I224" s="102"/>
      <c r="J224" s="102"/>
      <c r="O224" s="45">
        <v>542</v>
      </c>
      <c r="Q224" s="68">
        <f t="shared" si="15"/>
        <v>0</v>
      </c>
    </row>
    <row r="225" spans="2:17" ht="16.5">
      <c r="B225" s="98">
        <v>543</v>
      </c>
      <c r="C225" s="99" t="s">
        <v>558</v>
      </c>
      <c r="D225" s="90"/>
      <c r="E225" s="90"/>
      <c r="F225" s="90"/>
      <c r="G225" s="94">
        <f t="shared" si="20"/>
        <v>0</v>
      </c>
      <c r="I225" s="102"/>
      <c r="J225" s="102"/>
      <c r="O225" s="45">
        <v>543</v>
      </c>
      <c r="Q225" s="68">
        <f t="shared" si="15"/>
        <v>0</v>
      </c>
    </row>
    <row r="226" spans="2:17" ht="16.5">
      <c r="B226" s="98">
        <v>544</v>
      </c>
      <c r="C226" s="99" t="s">
        <v>559</v>
      </c>
      <c r="D226" s="90"/>
      <c r="E226" s="90"/>
      <c r="F226" s="90"/>
      <c r="G226" s="94">
        <f t="shared" si="20"/>
        <v>0</v>
      </c>
      <c r="I226" s="102"/>
      <c r="J226" s="102"/>
      <c r="O226" s="45">
        <v>544</v>
      </c>
      <c r="Q226" s="68">
        <f t="shared" si="15"/>
        <v>0</v>
      </c>
    </row>
    <row r="227" spans="2:17" ht="16.5">
      <c r="B227" s="98">
        <v>546</v>
      </c>
      <c r="C227" s="99" t="s">
        <v>560</v>
      </c>
      <c r="D227" s="90"/>
      <c r="E227" s="90"/>
      <c r="F227" s="90"/>
      <c r="G227" s="94">
        <f t="shared" si="20"/>
        <v>0</v>
      </c>
      <c r="I227" s="102"/>
      <c r="J227" s="102"/>
      <c r="O227" s="45">
        <v>546</v>
      </c>
      <c r="Q227" s="68">
        <f t="shared" si="15"/>
        <v>0</v>
      </c>
    </row>
    <row r="228" spans="2:17" ht="16.5">
      <c r="B228" s="98">
        <v>547</v>
      </c>
      <c r="C228" s="99" t="s">
        <v>561</v>
      </c>
      <c r="D228" s="90"/>
      <c r="E228" s="90"/>
      <c r="F228" s="90"/>
      <c r="G228" s="94">
        <f t="shared" si="20"/>
        <v>0</v>
      </c>
      <c r="I228" s="102"/>
      <c r="J228" s="102"/>
      <c r="O228" s="45">
        <v>547</v>
      </c>
      <c r="Q228" s="68">
        <f t="shared" si="15"/>
        <v>0</v>
      </c>
    </row>
    <row r="229" spans="2:17" ht="16.5">
      <c r="B229" s="91">
        <v>55</v>
      </c>
      <c r="C229" s="97" t="s">
        <v>562</v>
      </c>
      <c r="D229" s="81"/>
      <c r="E229" s="81"/>
      <c r="F229" s="81"/>
      <c r="G229" s="67">
        <f>SUM(G230:G236)</f>
        <v>0</v>
      </c>
      <c r="I229" s="103"/>
      <c r="J229" s="103"/>
      <c r="O229" s="45">
        <v>55</v>
      </c>
      <c r="Q229" s="68">
        <f t="shared" si="15"/>
        <v>0</v>
      </c>
    </row>
    <row r="230" spans="2:17" ht="16.5">
      <c r="B230" s="98">
        <v>551</v>
      </c>
      <c r="C230" s="99" t="s">
        <v>536</v>
      </c>
      <c r="D230" s="90"/>
      <c r="E230" s="90"/>
      <c r="F230" s="90"/>
      <c r="G230" s="94">
        <f>SUM(E230*F230)</f>
        <v>0</v>
      </c>
      <c r="I230" s="102"/>
      <c r="J230" s="102"/>
      <c r="O230" s="45">
        <v>551</v>
      </c>
      <c r="Q230" s="68">
        <f t="shared" si="15"/>
        <v>0</v>
      </c>
    </row>
    <row r="231" spans="2:17" ht="16.5">
      <c r="B231" s="98">
        <v>552</v>
      </c>
      <c r="C231" s="99" t="s">
        <v>563</v>
      </c>
      <c r="D231" s="90"/>
      <c r="E231" s="90"/>
      <c r="F231" s="90"/>
      <c r="G231" s="94">
        <f aca="true" t="shared" si="21" ref="G231:G236">SUM(E231*F231)</f>
        <v>0</v>
      </c>
      <c r="I231" s="102"/>
      <c r="J231" s="102"/>
      <c r="O231" s="45">
        <v>552</v>
      </c>
      <c r="Q231" s="68">
        <f t="shared" si="15"/>
        <v>0</v>
      </c>
    </row>
    <row r="232" spans="2:17" ht="16.5">
      <c r="B232" s="98">
        <v>553</v>
      </c>
      <c r="C232" s="99" t="s">
        <v>564</v>
      </c>
      <c r="D232" s="90"/>
      <c r="E232" s="90"/>
      <c r="F232" s="90"/>
      <c r="G232" s="94">
        <f t="shared" si="21"/>
        <v>0</v>
      </c>
      <c r="I232" s="102"/>
      <c r="J232" s="102"/>
      <c r="O232" s="45">
        <v>553</v>
      </c>
      <c r="Q232" s="68">
        <f t="shared" si="15"/>
        <v>0</v>
      </c>
    </row>
    <row r="233" spans="2:17" ht="16.5">
      <c r="B233" s="98">
        <v>554</v>
      </c>
      <c r="C233" s="99" t="s">
        <v>565</v>
      </c>
      <c r="D233" s="90"/>
      <c r="E233" s="90"/>
      <c r="F233" s="90"/>
      <c r="G233" s="94">
        <f t="shared" si="21"/>
        <v>0</v>
      </c>
      <c r="I233" s="102"/>
      <c r="J233" s="102"/>
      <c r="O233" s="45">
        <v>554</v>
      </c>
      <c r="Q233" s="68">
        <f t="shared" si="15"/>
        <v>0</v>
      </c>
    </row>
    <row r="234" spans="2:17" ht="16.5">
      <c r="B234" s="98">
        <v>555</v>
      </c>
      <c r="C234" s="99" t="s">
        <v>566</v>
      </c>
      <c r="D234" s="90"/>
      <c r="E234" s="90"/>
      <c r="F234" s="90"/>
      <c r="G234" s="94">
        <f t="shared" si="21"/>
        <v>0</v>
      </c>
      <c r="I234" s="102"/>
      <c r="J234" s="102"/>
      <c r="O234" s="45">
        <v>555</v>
      </c>
      <c r="Q234" s="68">
        <f t="shared" si="15"/>
        <v>0</v>
      </c>
    </row>
    <row r="235" spans="2:17" ht="16.5">
      <c r="B235" s="98">
        <v>556</v>
      </c>
      <c r="C235" s="99" t="s">
        <v>567</v>
      </c>
      <c r="D235" s="90"/>
      <c r="E235" s="90"/>
      <c r="F235" s="90"/>
      <c r="G235" s="94">
        <f t="shared" si="21"/>
        <v>0</v>
      </c>
      <c r="I235" s="102"/>
      <c r="J235" s="102"/>
      <c r="O235" s="45">
        <v>556</v>
      </c>
      <c r="Q235" s="68">
        <f t="shared" si="15"/>
        <v>0</v>
      </c>
    </row>
    <row r="236" spans="2:17" ht="16.5">
      <c r="B236" s="98">
        <v>558</v>
      </c>
      <c r="C236" s="99" t="s">
        <v>568</v>
      </c>
      <c r="D236" s="90"/>
      <c r="E236" s="90"/>
      <c r="F236" s="90"/>
      <c r="G236" s="94">
        <f t="shared" si="21"/>
        <v>0</v>
      </c>
      <c r="I236" s="102"/>
      <c r="J236" s="102"/>
      <c r="O236" s="45">
        <v>558</v>
      </c>
      <c r="Q236" s="68">
        <f aca="true" t="shared" si="22" ref="Q236:Q299">G236</f>
        <v>0</v>
      </c>
    </row>
    <row r="237" spans="2:17" ht="16.5">
      <c r="B237" s="91">
        <v>56</v>
      </c>
      <c r="C237" s="97" t="s">
        <v>569</v>
      </c>
      <c r="D237" s="81"/>
      <c r="E237" s="81"/>
      <c r="F237" s="81"/>
      <c r="G237" s="67">
        <f>SUM(G238:G245)</f>
        <v>0</v>
      </c>
      <c r="I237" s="103"/>
      <c r="J237" s="103"/>
      <c r="O237" s="45">
        <v>56</v>
      </c>
      <c r="Q237" s="68">
        <f t="shared" si="22"/>
        <v>0</v>
      </c>
    </row>
    <row r="238" spans="2:17" ht="16.5">
      <c r="B238" s="98">
        <v>561</v>
      </c>
      <c r="C238" s="99" t="s">
        <v>536</v>
      </c>
      <c r="D238" s="90"/>
      <c r="E238" s="90"/>
      <c r="F238" s="90"/>
      <c r="G238" s="94">
        <f>SUM(E238*F238)</f>
        <v>0</v>
      </c>
      <c r="I238" s="102"/>
      <c r="J238" s="102"/>
      <c r="O238" s="45">
        <v>561</v>
      </c>
      <c r="Q238" s="68">
        <f t="shared" si="22"/>
        <v>0</v>
      </c>
    </row>
    <row r="239" spans="2:17" ht="16.5">
      <c r="B239" s="98">
        <v>562</v>
      </c>
      <c r="C239" s="99" t="s">
        <v>570</v>
      </c>
      <c r="D239" s="90"/>
      <c r="E239" s="90"/>
      <c r="F239" s="90"/>
      <c r="G239" s="94">
        <f aca="true" t="shared" si="23" ref="G239:G246">SUM(E239*F239)</f>
        <v>0</v>
      </c>
      <c r="I239" s="102"/>
      <c r="J239" s="102"/>
      <c r="O239" s="45">
        <v>562</v>
      </c>
      <c r="Q239" s="68">
        <f t="shared" si="22"/>
        <v>0</v>
      </c>
    </row>
    <row r="240" spans="2:17" ht="16.5">
      <c r="B240" s="98">
        <v>563</v>
      </c>
      <c r="C240" s="99" t="s">
        <v>571</v>
      </c>
      <c r="D240" s="90"/>
      <c r="E240" s="90"/>
      <c r="F240" s="90"/>
      <c r="G240" s="94">
        <f t="shared" si="23"/>
        <v>0</v>
      </c>
      <c r="I240" s="102"/>
      <c r="J240" s="102"/>
      <c r="O240" s="45">
        <v>563</v>
      </c>
      <c r="Q240" s="68">
        <f t="shared" si="22"/>
        <v>0</v>
      </c>
    </row>
    <row r="241" spans="2:17" ht="16.5">
      <c r="B241" s="98">
        <v>564</v>
      </c>
      <c r="C241" s="99" t="s">
        <v>572</v>
      </c>
      <c r="D241" s="90"/>
      <c r="E241" s="90"/>
      <c r="F241" s="90"/>
      <c r="G241" s="94">
        <f t="shared" si="23"/>
        <v>0</v>
      </c>
      <c r="I241" s="102"/>
      <c r="J241" s="102"/>
      <c r="O241" s="45">
        <v>564</v>
      </c>
      <c r="Q241" s="68">
        <f t="shared" si="22"/>
        <v>0</v>
      </c>
    </row>
    <row r="242" spans="2:17" ht="16.5">
      <c r="B242" s="98">
        <v>565</v>
      </c>
      <c r="C242" s="99" t="s">
        <v>573</v>
      </c>
      <c r="D242" s="90"/>
      <c r="E242" s="90"/>
      <c r="F242" s="90"/>
      <c r="G242" s="94">
        <f t="shared" si="23"/>
        <v>0</v>
      </c>
      <c r="I242" s="102"/>
      <c r="J242" s="102"/>
      <c r="O242" s="45">
        <v>565</v>
      </c>
      <c r="Q242" s="68">
        <f t="shared" si="22"/>
        <v>0</v>
      </c>
    </row>
    <row r="243" spans="2:17" ht="16.5">
      <c r="B243" s="98">
        <v>566</v>
      </c>
      <c r="C243" s="99" t="s">
        <v>574</v>
      </c>
      <c r="D243" s="90"/>
      <c r="E243" s="90"/>
      <c r="F243" s="90"/>
      <c r="G243" s="94">
        <f t="shared" si="23"/>
        <v>0</v>
      </c>
      <c r="I243" s="102"/>
      <c r="J243" s="102"/>
      <c r="O243" s="45">
        <v>566</v>
      </c>
      <c r="Q243" s="68">
        <f t="shared" si="22"/>
        <v>0</v>
      </c>
    </row>
    <row r="244" spans="2:17" ht="16.5">
      <c r="B244" s="98">
        <v>567</v>
      </c>
      <c r="C244" s="99" t="s">
        <v>492</v>
      </c>
      <c r="D244" s="90"/>
      <c r="E244" s="90"/>
      <c r="F244" s="90"/>
      <c r="G244" s="94">
        <f t="shared" si="23"/>
        <v>0</v>
      </c>
      <c r="I244" s="102"/>
      <c r="J244" s="102"/>
      <c r="O244" s="45">
        <v>567</v>
      </c>
      <c r="Q244" s="68">
        <f t="shared" si="22"/>
        <v>0</v>
      </c>
    </row>
    <row r="245" spans="2:17" ht="16.5">
      <c r="B245" s="98">
        <v>568</v>
      </c>
      <c r="C245" s="99" t="s">
        <v>575</v>
      </c>
      <c r="D245" s="90"/>
      <c r="E245" s="90"/>
      <c r="F245" s="90"/>
      <c r="G245" s="94">
        <f t="shared" si="23"/>
        <v>0</v>
      </c>
      <c r="I245" s="102"/>
      <c r="J245" s="102"/>
      <c r="O245" s="45">
        <v>568</v>
      </c>
      <c r="Q245" s="68">
        <f t="shared" si="22"/>
        <v>0</v>
      </c>
    </row>
    <row r="246" spans="2:17" ht="16.5">
      <c r="B246" s="91">
        <v>57</v>
      </c>
      <c r="C246" s="97" t="s">
        <v>576</v>
      </c>
      <c r="D246" s="90"/>
      <c r="E246" s="90"/>
      <c r="F246" s="90"/>
      <c r="G246" s="94">
        <f t="shared" si="23"/>
        <v>0</v>
      </c>
      <c r="I246" s="102"/>
      <c r="J246" s="102"/>
      <c r="O246" s="45">
        <v>57</v>
      </c>
      <c r="Q246" s="68">
        <f t="shared" si="22"/>
        <v>0</v>
      </c>
    </row>
    <row r="247" spans="2:17" ht="16.5">
      <c r="B247" s="91">
        <v>6</v>
      </c>
      <c r="C247" s="97" t="s">
        <v>577</v>
      </c>
      <c r="D247" s="81"/>
      <c r="E247" s="81"/>
      <c r="F247" s="81"/>
      <c r="G247" s="67">
        <f>SUM(G248,G249,G250,G251,G252,G259,G263)</f>
        <v>0</v>
      </c>
      <c r="I247" s="103"/>
      <c r="J247" s="103"/>
      <c r="O247" s="45">
        <v>6</v>
      </c>
      <c r="Q247" s="68">
        <f t="shared" si="22"/>
        <v>0</v>
      </c>
    </row>
    <row r="248" spans="2:17" ht="16.5">
      <c r="B248" s="91">
        <v>61</v>
      </c>
      <c r="C248" s="97" t="s">
        <v>578</v>
      </c>
      <c r="D248" s="90"/>
      <c r="E248" s="90"/>
      <c r="F248" s="90"/>
      <c r="G248" s="67">
        <f>SUM(E248*F248)</f>
        <v>0</v>
      </c>
      <c r="I248" s="102"/>
      <c r="J248" s="102"/>
      <c r="O248" s="45">
        <v>61</v>
      </c>
      <c r="Q248" s="68">
        <f t="shared" si="22"/>
        <v>0</v>
      </c>
    </row>
    <row r="249" spans="2:17" ht="16.5">
      <c r="B249" s="91">
        <v>62</v>
      </c>
      <c r="C249" s="97" t="s">
        <v>579</v>
      </c>
      <c r="D249" s="90"/>
      <c r="E249" s="90"/>
      <c r="F249" s="90"/>
      <c r="G249" s="67">
        <f>SUM(E249*F249)</f>
        <v>0</v>
      </c>
      <c r="I249" s="102"/>
      <c r="J249" s="102"/>
      <c r="O249" s="45">
        <v>62</v>
      </c>
      <c r="Q249" s="68">
        <f t="shared" si="22"/>
        <v>0</v>
      </c>
    </row>
    <row r="250" spans="2:17" ht="16.5">
      <c r="B250" s="91">
        <v>63</v>
      </c>
      <c r="C250" s="97" t="s">
        <v>580</v>
      </c>
      <c r="D250" s="90"/>
      <c r="E250" s="90"/>
      <c r="F250" s="90"/>
      <c r="G250" s="67">
        <f>SUM(E250*F250)</f>
        <v>0</v>
      </c>
      <c r="I250" s="102"/>
      <c r="J250" s="102"/>
      <c r="O250" s="45">
        <v>63</v>
      </c>
      <c r="Q250" s="68">
        <f t="shared" si="22"/>
        <v>0</v>
      </c>
    </row>
    <row r="251" spans="2:17" ht="16.5">
      <c r="B251" s="91">
        <v>64</v>
      </c>
      <c r="C251" s="97" t="s">
        <v>581</v>
      </c>
      <c r="D251" s="90"/>
      <c r="E251" s="90"/>
      <c r="F251" s="90"/>
      <c r="G251" s="67">
        <f>SUM(E251*F251)</f>
        <v>0</v>
      </c>
      <c r="I251" s="107"/>
      <c r="J251" s="107"/>
      <c r="O251" s="45">
        <v>64</v>
      </c>
      <c r="Q251" s="68">
        <f t="shared" si="22"/>
        <v>0</v>
      </c>
    </row>
    <row r="252" spans="2:17" ht="16.5">
      <c r="B252" s="91">
        <v>65</v>
      </c>
      <c r="C252" s="97" t="s">
        <v>582</v>
      </c>
      <c r="D252" s="81"/>
      <c r="E252" s="81"/>
      <c r="F252" s="81"/>
      <c r="G252" s="67">
        <f>SUM(G253:G258)</f>
        <v>0</v>
      </c>
      <c r="I252" s="103"/>
      <c r="J252" s="103"/>
      <c r="O252" s="45">
        <v>65</v>
      </c>
      <c r="Q252" s="68">
        <f t="shared" si="22"/>
        <v>0</v>
      </c>
    </row>
    <row r="253" spans="2:17" ht="16.5">
      <c r="B253" s="98">
        <v>651</v>
      </c>
      <c r="C253" s="99" t="s">
        <v>583</v>
      </c>
      <c r="D253" s="90"/>
      <c r="E253" s="90"/>
      <c r="F253" s="90"/>
      <c r="G253" s="94">
        <f aca="true" t="shared" si="24" ref="G253:G258">SUM(E253*F253)</f>
        <v>0</v>
      </c>
      <c r="I253" s="102"/>
      <c r="J253" s="102"/>
      <c r="O253" s="45">
        <v>651</v>
      </c>
      <c r="Q253" s="68">
        <f t="shared" si="22"/>
        <v>0</v>
      </c>
    </row>
    <row r="254" spans="2:17" ht="16.5">
      <c r="B254" s="98">
        <v>652</v>
      </c>
      <c r="C254" s="99" t="s">
        <v>537</v>
      </c>
      <c r="D254" s="90"/>
      <c r="E254" s="90"/>
      <c r="F254" s="90"/>
      <c r="G254" s="94">
        <f t="shared" si="24"/>
        <v>0</v>
      </c>
      <c r="I254" s="102"/>
      <c r="J254" s="102"/>
      <c r="O254" s="45">
        <v>652</v>
      </c>
      <c r="Q254" s="68">
        <f t="shared" si="22"/>
        <v>0</v>
      </c>
    </row>
    <row r="255" spans="2:17" ht="16.5">
      <c r="B255" s="98">
        <v>653</v>
      </c>
      <c r="C255" s="99" t="s">
        <v>584</v>
      </c>
      <c r="D255" s="90"/>
      <c r="E255" s="90"/>
      <c r="F255" s="90"/>
      <c r="G255" s="94">
        <f t="shared" si="24"/>
        <v>0</v>
      </c>
      <c r="I255" s="102"/>
      <c r="J255" s="102"/>
      <c r="O255" s="45">
        <v>653</v>
      </c>
      <c r="Q255" s="68">
        <f t="shared" si="22"/>
        <v>0</v>
      </c>
    </row>
    <row r="256" spans="2:17" ht="16.5">
      <c r="B256" s="98">
        <v>655</v>
      </c>
      <c r="C256" s="99" t="s">
        <v>585</v>
      </c>
      <c r="D256" s="90"/>
      <c r="E256" s="90"/>
      <c r="F256" s="90"/>
      <c r="G256" s="94">
        <f t="shared" si="24"/>
        <v>0</v>
      </c>
      <c r="I256" s="102"/>
      <c r="J256" s="102"/>
      <c r="O256" s="45">
        <v>655</v>
      </c>
      <c r="Q256" s="68">
        <f t="shared" si="22"/>
        <v>0</v>
      </c>
    </row>
    <row r="257" spans="2:17" ht="16.5">
      <c r="B257" s="98">
        <v>656</v>
      </c>
      <c r="C257" s="99" t="s">
        <v>586</v>
      </c>
      <c r="D257" s="90"/>
      <c r="E257" s="90"/>
      <c r="F257" s="90"/>
      <c r="G257" s="94">
        <f t="shared" si="24"/>
        <v>0</v>
      </c>
      <c r="I257" s="102"/>
      <c r="J257" s="102"/>
      <c r="O257" s="45">
        <v>656</v>
      </c>
      <c r="Q257" s="68">
        <f t="shared" si="22"/>
        <v>0</v>
      </c>
    </row>
    <row r="258" spans="2:17" ht="16.5">
      <c r="B258" s="98">
        <v>657</v>
      </c>
      <c r="C258" s="99" t="s">
        <v>587</v>
      </c>
      <c r="D258" s="90"/>
      <c r="E258" s="90"/>
      <c r="F258" s="90"/>
      <c r="G258" s="94">
        <f t="shared" si="24"/>
        <v>0</v>
      </c>
      <c r="I258" s="102"/>
      <c r="J258" s="102"/>
      <c r="O258" s="45">
        <v>657</v>
      </c>
      <c r="Q258" s="68">
        <f t="shared" si="22"/>
        <v>0</v>
      </c>
    </row>
    <row r="259" spans="2:17" ht="16.5">
      <c r="B259" s="91">
        <v>66</v>
      </c>
      <c r="C259" s="97" t="s">
        <v>588</v>
      </c>
      <c r="D259" s="81"/>
      <c r="E259" s="81"/>
      <c r="F259" s="81"/>
      <c r="G259" s="67">
        <f>SUM(G260:G262)</f>
        <v>0</v>
      </c>
      <c r="I259" s="103"/>
      <c r="J259" s="103"/>
      <c r="O259" s="45">
        <v>66</v>
      </c>
      <c r="Q259" s="68">
        <f t="shared" si="22"/>
        <v>0</v>
      </c>
    </row>
    <row r="260" spans="2:17" ht="16.5">
      <c r="B260" s="98">
        <v>661</v>
      </c>
      <c r="C260" s="99" t="s">
        <v>589</v>
      </c>
      <c r="D260" s="90"/>
      <c r="E260" s="90"/>
      <c r="F260" s="90"/>
      <c r="G260" s="94">
        <f>SUM(E260*F260)</f>
        <v>0</v>
      </c>
      <c r="I260" s="102"/>
      <c r="J260" s="102"/>
      <c r="O260" s="45">
        <v>661</v>
      </c>
      <c r="Q260" s="68">
        <f t="shared" si="22"/>
        <v>0</v>
      </c>
    </row>
    <row r="261" spans="2:17" ht="16.5">
      <c r="B261" s="98">
        <v>662</v>
      </c>
      <c r="C261" s="99" t="s">
        <v>590</v>
      </c>
      <c r="D261" s="90"/>
      <c r="E261" s="90"/>
      <c r="F261" s="90"/>
      <c r="G261" s="94">
        <f>SUM(E261*F261)</f>
        <v>0</v>
      </c>
      <c r="I261" s="102"/>
      <c r="J261" s="102"/>
      <c r="O261" s="45">
        <v>662</v>
      </c>
      <c r="Q261" s="68">
        <f t="shared" si="22"/>
        <v>0</v>
      </c>
    </row>
    <row r="262" spans="2:17" ht="16.5">
      <c r="B262" s="98">
        <v>663</v>
      </c>
      <c r="C262" s="99" t="s">
        <v>591</v>
      </c>
      <c r="D262" s="90"/>
      <c r="E262" s="90"/>
      <c r="F262" s="90"/>
      <c r="G262" s="94">
        <f>SUM(E262*F262)</f>
        <v>0</v>
      </c>
      <c r="I262" s="102"/>
      <c r="J262" s="102"/>
      <c r="O262" s="45">
        <v>663</v>
      </c>
      <c r="Q262" s="68">
        <f t="shared" si="22"/>
        <v>0</v>
      </c>
    </row>
    <row r="263" spans="2:17" ht="16.5">
      <c r="B263" s="91">
        <v>68</v>
      </c>
      <c r="C263" s="97" t="s">
        <v>592</v>
      </c>
      <c r="D263" s="90"/>
      <c r="E263" s="90"/>
      <c r="F263" s="90"/>
      <c r="G263" s="94">
        <f>SUM(E263*F263)</f>
        <v>0</v>
      </c>
      <c r="I263" s="102"/>
      <c r="J263" s="102"/>
      <c r="O263" s="45">
        <v>68</v>
      </c>
      <c r="Q263" s="68">
        <f t="shared" si="22"/>
        <v>0</v>
      </c>
    </row>
    <row r="264" spans="2:17" ht="16.5">
      <c r="B264" s="91">
        <v>7</v>
      </c>
      <c r="C264" s="97" t="s">
        <v>593</v>
      </c>
      <c r="D264" s="81"/>
      <c r="E264" s="81"/>
      <c r="F264" s="81"/>
      <c r="G264" s="67">
        <f>SUM(G265,G269,G277,G283,G291)</f>
        <v>0</v>
      </c>
      <c r="I264" s="103"/>
      <c r="J264" s="103"/>
      <c r="O264" s="45">
        <v>7</v>
      </c>
      <c r="Q264" s="68">
        <f t="shared" si="22"/>
        <v>0</v>
      </c>
    </row>
    <row r="265" spans="2:17" ht="16.5">
      <c r="B265" s="91">
        <v>71</v>
      </c>
      <c r="C265" s="97" t="s">
        <v>594</v>
      </c>
      <c r="D265" s="81"/>
      <c r="E265" s="81"/>
      <c r="F265" s="81"/>
      <c r="G265" s="67">
        <f>SUM(G266:G268)</f>
        <v>0</v>
      </c>
      <c r="I265" s="103"/>
      <c r="J265" s="103"/>
      <c r="O265" s="45">
        <v>71</v>
      </c>
      <c r="Q265" s="68">
        <f t="shared" si="22"/>
        <v>0</v>
      </c>
    </row>
    <row r="266" spans="2:17" ht="16.5">
      <c r="B266" s="98">
        <v>711</v>
      </c>
      <c r="C266" s="99" t="s">
        <v>595</v>
      </c>
      <c r="D266" s="90"/>
      <c r="E266" s="90"/>
      <c r="F266" s="90"/>
      <c r="G266" s="94">
        <f>SUM(E266*F266)</f>
        <v>0</v>
      </c>
      <c r="I266" s="102"/>
      <c r="J266" s="102"/>
      <c r="O266" s="45">
        <v>711</v>
      </c>
      <c r="Q266" s="68">
        <f t="shared" si="22"/>
        <v>0</v>
      </c>
    </row>
    <row r="267" spans="2:17" ht="16.5">
      <c r="B267" s="98">
        <v>712</v>
      </c>
      <c r="C267" s="99" t="s">
        <v>596</v>
      </c>
      <c r="D267" s="90"/>
      <c r="E267" s="90"/>
      <c r="F267" s="90"/>
      <c r="G267" s="94">
        <f>SUM(E267*F267)</f>
        <v>0</v>
      </c>
      <c r="I267" s="102"/>
      <c r="J267" s="102"/>
      <c r="O267" s="45">
        <v>712</v>
      </c>
      <c r="Q267" s="68">
        <f t="shared" si="22"/>
        <v>0</v>
      </c>
    </row>
    <row r="268" spans="2:17" ht="16.5">
      <c r="B268" s="98">
        <v>713</v>
      </c>
      <c r="C268" s="99" t="s">
        <v>597</v>
      </c>
      <c r="D268" s="90"/>
      <c r="E268" s="90"/>
      <c r="F268" s="90"/>
      <c r="G268" s="94">
        <f>SUM(E268*F268)</f>
        <v>0</v>
      </c>
      <c r="I268" s="102"/>
      <c r="J268" s="102"/>
      <c r="O268" s="45">
        <v>713</v>
      </c>
      <c r="Q268" s="68">
        <f t="shared" si="22"/>
        <v>0</v>
      </c>
    </row>
    <row r="269" spans="2:17" ht="16.5">
      <c r="B269" s="91">
        <v>72</v>
      </c>
      <c r="C269" s="97" t="s">
        <v>598</v>
      </c>
      <c r="D269" s="81"/>
      <c r="E269" s="81"/>
      <c r="F269" s="81"/>
      <c r="G269" s="67">
        <f>SUM(G270:G276)</f>
        <v>0</v>
      </c>
      <c r="I269" s="103"/>
      <c r="J269" s="103"/>
      <c r="O269" s="45">
        <v>72</v>
      </c>
      <c r="Q269" s="68">
        <f t="shared" si="22"/>
        <v>0</v>
      </c>
    </row>
    <row r="270" spans="2:17" ht="16.5">
      <c r="B270" s="98">
        <v>721</v>
      </c>
      <c r="C270" s="99" t="s">
        <v>599</v>
      </c>
      <c r="D270" s="90"/>
      <c r="E270" s="90"/>
      <c r="F270" s="90"/>
      <c r="G270" s="94">
        <f>SUM(E270*F270)</f>
        <v>0</v>
      </c>
      <c r="I270" s="102"/>
      <c r="J270" s="102"/>
      <c r="O270" s="45">
        <v>721</v>
      </c>
      <c r="Q270" s="68">
        <f t="shared" si="22"/>
        <v>0</v>
      </c>
    </row>
    <row r="271" spans="2:17" ht="16.5">
      <c r="B271" s="98">
        <v>722</v>
      </c>
      <c r="C271" s="99" t="s">
        <v>600</v>
      </c>
      <c r="D271" s="90"/>
      <c r="E271" s="90"/>
      <c r="F271" s="90"/>
      <c r="G271" s="94">
        <f aca="true" t="shared" si="25" ref="G271:G276">SUM(E271*F271)</f>
        <v>0</v>
      </c>
      <c r="I271" s="102"/>
      <c r="J271" s="102"/>
      <c r="O271" s="45">
        <v>722</v>
      </c>
      <c r="Q271" s="68">
        <f t="shared" si="22"/>
        <v>0</v>
      </c>
    </row>
    <row r="272" spans="2:17" ht="16.5">
      <c r="B272" s="98">
        <v>723</v>
      </c>
      <c r="C272" s="99" t="s">
        <v>601</v>
      </c>
      <c r="D272" s="90"/>
      <c r="E272" s="90"/>
      <c r="F272" s="90"/>
      <c r="G272" s="94">
        <f t="shared" si="25"/>
        <v>0</v>
      </c>
      <c r="I272" s="102"/>
      <c r="J272" s="102"/>
      <c r="O272" s="45">
        <v>723</v>
      </c>
      <c r="Q272" s="68">
        <f t="shared" si="22"/>
        <v>0</v>
      </c>
    </row>
    <row r="273" spans="2:17" ht="16.5">
      <c r="B273" s="98">
        <v>724</v>
      </c>
      <c r="C273" s="99" t="s">
        <v>602</v>
      </c>
      <c r="D273" s="90"/>
      <c r="E273" s="90"/>
      <c r="F273" s="90"/>
      <c r="G273" s="94">
        <f t="shared" si="25"/>
        <v>0</v>
      </c>
      <c r="I273" s="102"/>
      <c r="J273" s="102"/>
      <c r="O273" s="45">
        <v>724</v>
      </c>
      <c r="Q273" s="68">
        <f t="shared" si="22"/>
        <v>0</v>
      </c>
    </row>
    <row r="274" spans="2:17" ht="16.5">
      <c r="B274" s="98">
        <v>725</v>
      </c>
      <c r="C274" s="99" t="s">
        <v>603</v>
      </c>
      <c r="D274" s="90"/>
      <c r="E274" s="90"/>
      <c r="F274" s="90"/>
      <c r="G274" s="94">
        <f t="shared" si="25"/>
        <v>0</v>
      </c>
      <c r="I274" s="102"/>
      <c r="J274" s="102"/>
      <c r="O274" s="45">
        <v>725</v>
      </c>
      <c r="Q274" s="68">
        <f t="shared" si="22"/>
        <v>0</v>
      </c>
    </row>
    <row r="275" spans="2:17" ht="16.5">
      <c r="B275" s="98">
        <v>726</v>
      </c>
      <c r="C275" s="99" t="s">
        <v>604</v>
      </c>
      <c r="D275" s="90"/>
      <c r="E275" s="90"/>
      <c r="F275" s="90"/>
      <c r="G275" s="94">
        <f t="shared" si="25"/>
        <v>0</v>
      </c>
      <c r="I275" s="102"/>
      <c r="J275" s="102"/>
      <c r="O275" s="45">
        <v>726</v>
      </c>
      <c r="Q275" s="68">
        <f t="shared" si="22"/>
        <v>0</v>
      </c>
    </row>
    <row r="276" spans="2:17" ht="16.5">
      <c r="B276" s="98">
        <v>727</v>
      </c>
      <c r="C276" s="99" t="s">
        <v>605</v>
      </c>
      <c r="D276" s="90"/>
      <c r="E276" s="90"/>
      <c r="F276" s="90"/>
      <c r="G276" s="94">
        <f t="shared" si="25"/>
        <v>0</v>
      </c>
      <c r="I276" s="102"/>
      <c r="J276" s="102"/>
      <c r="O276" s="45">
        <v>727</v>
      </c>
      <c r="Q276" s="68">
        <f t="shared" si="22"/>
        <v>0</v>
      </c>
    </row>
    <row r="277" spans="2:17" ht="16.5">
      <c r="B277" s="91">
        <v>73</v>
      </c>
      <c r="C277" s="97" t="s">
        <v>606</v>
      </c>
      <c r="D277" s="81"/>
      <c r="E277" s="81"/>
      <c r="F277" s="81"/>
      <c r="G277" s="67">
        <f>SUM(G278:G282)</f>
        <v>0</v>
      </c>
      <c r="I277" s="103"/>
      <c r="J277" s="103"/>
      <c r="O277" s="45">
        <v>73</v>
      </c>
      <c r="Q277" s="68">
        <f t="shared" si="22"/>
        <v>0</v>
      </c>
    </row>
    <row r="278" spans="2:17" ht="16.5">
      <c r="B278" s="98">
        <v>731</v>
      </c>
      <c r="C278" s="99" t="s">
        <v>607</v>
      </c>
      <c r="D278" s="90"/>
      <c r="E278" s="90"/>
      <c r="F278" s="90"/>
      <c r="G278" s="94">
        <f>SUM(E278*F278)</f>
        <v>0</v>
      </c>
      <c r="I278" s="102"/>
      <c r="J278" s="102"/>
      <c r="O278" s="45">
        <v>731</v>
      </c>
      <c r="Q278" s="68">
        <f t="shared" si="22"/>
        <v>0</v>
      </c>
    </row>
    <row r="279" spans="2:17" ht="16.5">
      <c r="B279" s="98">
        <v>732</v>
      </c>
      <c r="C279" s="99" t="s">
        <v>608</v>
      </c>
      <c r="D279" s="90"/>
      <c r="E279" s="90"/>
      <c r="F279" s="90"/>
      <c r="G279" s="94">
        <f>SUM(E279*F279)</f>
        <v>0</v>
      </c>
      <c r="I279" s="102"/>
      <c r="J279" s="102"/>
      <c r="O279" s="45">
        <v>732</v>
      </c>
      <c r="Q279" s="68">
        <f t="shared" si="22"/>
        <v>0</v>
      </c>
    </row>
    <row r="280" spans="2:17" ht="16.5">
      <c r="B280" s="98">
        <v>733</v>
      </c>
      <c r="C280" s="99" t="s">
        <v>609</v>
      </c>
      <c r="D280" s="90"/>
      <c r="E280" s="90"/>
      <c r="F280" s="90"/>
      <c r="G280" s="94">
        <f>SUM(E280*F280)</f>
        <v>0</v>
      </c>
      <c r="I280" s="102"/>
      <c r="J280" s="102"/>
      <c r="O280" s="45">
        <v>733</v>
      </c>
      <c r="Q280" s="68">
        <f t="shared" si="22"/>
        <v>0</v>
      </c>
    </row>
    <row r="281" spans="2:17" ht="16.5">
      <c r="B281" s="98">
        <v>734</v>
      </c>
      <c r="C281" s="99" t="s">
        <v>610</v>
      </c>
      <c r="D281" s="90"/>
      <c r="E281" s="90"/>
      <c r="F281" s="90"/>
      <c r="G281" s="94">
        <f>SUM(E281*F281)</f>
        <v>0</v>
      </c>
      <c r="I281" s="102"/>
      <c r="J281" s="102"/>
      <c r="O281" s="45">
        <v>734</v>
      </c>
      <c r="Q281" s="68">
        <f t="shared" si="22"/>
        <v>0</v>
      </c>
    </row>
    <row r="282" spans="2:17" ht="16.5">
      <c r="B282" s="98">
        <v>735</v>
      </c>
      <c r="C282" s="99" t="s">
        <v>611</v>
      </c>
      <c r="D282" s="90"/>
      <c r="E282" s="90"/>
      <c r="F282" s="90"/>
      <c r="G282" s="94">
        <f>SUM(E282*F282)</f>
        <v>0</v>
      </c>
      <c r="I282" s="102"/>
      <c r="J282" s="102"/>
      <c r="O282" s="45">
        <v>735</v>
      </c>
      <c r="Q282" s="68">
        <f t="shared" si="22"/>
        <v>0</v>
      </c>
    </row>
    <row r="283" spans="2:17" ht="16.5">
      <c r="B283" s="91">
        <v>74</v>
      </c>
      <c r="C283" s="97" t="s">
        <v>612</v>
      </c>
      <c r="D283" s="81"/>
      <c r="E283" s="81"/>
      <c r="F283" s="81"/>
      <c r="G283" s="67">
        <f>SUM(G284:G290)</f>
        <v>0</v>
      </c>
      <c r="I283" s="103"/>
      <c r="J283" s="103"/>
      <c r="O283" s="45">
        <v>74</v>
      </c>
      <c r="Q283" s="68">
        <f t="shared" si="22"/>
        <v>0</v>
      </c>
    </row>
    <row r="284" spans="2:17" ht="16.5">
      <c r="B284" s="98">
        <v>741</v>
      </c>
      <c r="C284" s="99" t="s">
        <v>613</v>
      </c>
      <c r="D284" s="90"/>
      <c r="E284" s="90"/>
      <c r="F284" s="90"/>
      <c r="G284" s="94">
        <f>SUM(E284*F284)</f>
        <v>0</v>
      </c>
      <c r="I284" s="102"/>
      <c r="J284" s="102"/>
      <c r="O284" s="45">
        <v>741</v>
      </c>
      <c r="Q284" s="68">
        <f t="shared" si="22"/>
        <v>0</v>
      </c>
    </row>
    <row r="285" spans="2:17" ht="16.5">
      <c r="B285" s="98">
        <v>742</v>
      </c>
      <c r="C285" s="99" t="s">
        <v>614</v>
      </c>
      <c r="D285" s="90"/>
      <c r="E285" s="90"/>
      <c r="F285" s="90"/>
      <c r="G285" s="94">
        <f aca="true" t="shared" si="26" ref="G285:G290">SUM(E285*F285)</f>
        <v>0</v>
      </c>
      <c r="I285" s="102"/>
      <c r="J285" s="102"/>
      <c r="O285" s="45">
        <v>742</v>
      </c>
      <c r="Q285" s="68">
        <f t="shared" si="22"/>
        <v>0</v>
      </c>
    </row>
    <row r="286" spans="2:17" ht="16.5">
      <c r="B286" s="98">
        <v>743</v>
      </c>
      <c r="C286" s="99" t="s">
        <v>615</v>
      </c>
      <c r="D286" s="90"/>
      <c r="E286" s="90"/>
      <c r="F286" s="90"/>
      <c r="G286" s="94">
        <f t="shared" si="26"/>
        <v>0</v>
      </c>
      <c r="I286" s="102"/>
      <c r="J286" s="102"/>
      <c r="O286" s="45">
        <v>743</v>
      </c>
      <c r="Q286" s="68">
        <f t="shared" si="22"/>
        <v>0</v>
      </c>
    </row>
    <row r="287" spans="2:17" ht="16.5">
      <c r="B287" s="98">
        <v>744</v>
      </c>
      <c r="C287" s="99" t="s">
        <v>616</v>
      </c>
      <c r="D287" s="90"/>
      <c r="E287" s="90"/>
      <c r="F287" s="90"/>
      <c r="G287" s="94">
        <f t="shared" si="26"/>
        <v>0</v>
      </c>
      <c r="I287" s="102"/>
      <c r="J287" s="102"/>
      <c r="O287" s="45">
        <v>744</v>
      </c>
      <c r="Q287" s="68">
        <f t="shared" si="22"/>
        <v>0</v>
      </c>
    </row>
    <row r="288" spans="2:17" ht="16.5">
      <c r="B288" s="98">
        <v>755</v>
      </c>
      <c r="C288" s="99" t="s">
        <v>617</v>
      </c>
      <c r="D288" s="90"/>
      <c r="E288" s="90"/>
      <c r="F288" s="90"/>
      <c r="G288" s="94">
        <f t="shared" si="26"/>
        <v>0</v>
      </c>
      <c r="I288" s="102"/>
      <c r="J288" s="102"/>
      <c r="O288" s="45">
        <v>755</v>
      </c>
      <c r="Q288" s="68">
        <f t="shared" si="22"/>
        <v>0</v>
      </c>
    </row>
    <row r="289" spans="2:17" ht="16.5">
      <c r="B289" s="98">
        <v>746</v>
      </c>
      <c r="C289" s="99" t="s">
        <v>702</v>
      </c>
      <c r="D289" s="90"/>
      <c r="E289" s="90"/>
      <c r="F289" s="90"/>
      <c r="G289" s="94">
        <f t="shared" si="26"/>
        <v>0</v>
      </c>
      <c r="I289" s="102"/>
      <c r="J289" s="102"/>
      <c r="O289" s="45">
        <v>746</v>
      </c>
      <c r="Q289" s="68">
        <f t="shared" si="22"/>
        <v>0</v>
      </c>
    </row>
    <row r="290" spans="2:17" ht="16.5">
      <c r="B290" s="98">
        <v>747</v>
      </c>
      <c r="C290" s="99" t="s">
        <v>618</v>
      </c>
      <c r="D290" s="90"/>
      <c r="E290" s="90"/>
      <c r="F290" s="90"/>
      <c r="G290" s="94">
        <f t="shared" si="26"/>
        <v>0</v>
      </c>
      <c r="I290" s="102"/>
      <c r="J290" s="102"/>
      <c r="O290" s="45">
        <v>747</v>
      </c>
      <c r="Q290" s="68">
        <f t="shared" si="22"/>
        <v>0</v>
      </c>
    </row>
    <row r="291" spans="2:17" ht="16.5">
      <c r="B291" s="91">
        <v>75</v>
      </c>
      <c r="C291" s="97" t="s">
        <v>619</v>
      </c>
      <c r="D291" s="81"/>
      <c r="E291" s="81"/>
      <c r="F291" s="81"/>
      <c r="G291" s="67">
        <f>SUM(G292:G295)</f>
        <v>0</v>
      </c>
      <c r="I291" s="103"/>
      <c r="J291" s="103"/>
      <c r="O291" s="45">
        <v>75</v>
      </c>
      <c r="Q291" s="68">
        <f t="shared" si="22"/>
        <v>0</v>
      </c>
    </row>
    <row r="292" spans="2:17" ht="16.5">
      <c r="B292" s="98">
        <v>751</v>
      </c>
      <c r="C292" s="99" t="s">
        <v>620</v>
      </c>
      <c r="D292" s="90"/>
      <c r="E292" s="90"/>
      <c r="F292" s="90"/>
      <c r="G292" s="94">
        <f>SUM(E292*F292)</f>
        <v>0</v>
      </c>
      <c r="I292" s="102"/>
      <c r="J292" s="102"/>
      <c r="O292" s="45">
        <v>751</v>
      </c>
      <c r="Q292" s="68">
        <f t="shared" si="22"/>
        <v>0</v>
      </c>
    </row>
    <row r="293" spans="2:17" ht="16.5">
      <c r="B293" s="98">
        <v>752</v>
      </c>
      <c r="C293" s="99" t="s">
        <v>621</v>
      </c>
      <c r="D293" s="90"/>
      <c r="E293" s="90"/>
      <c r="F293" s="90"/>
      <c r="G293" s="94">
        <f>SUM(E293*F293)</f>
        <v>0</v>
      </c>
      <c r="I293" s="102"/>
      <c r="J293" s="102"/>
      <c r="O293" s="45">
        <v>752</v>
      </c>
      <c r="Q293" s="68">
        <f t="shared" si="22"/>
        <v>0</v>
      </c>
    </row>
    <row r="294" spans="2:17" ht="16.5">
      <c r="B294" s="98">
        <v>753</v>
      </c>
      <c r="C294" s="99" t="s">
        <v>622</v>
      </c>
      <c r="D294" s="90"/>
      <c r="E294" s="90"/>
      <c r="F294" s="90"/>
      <c r="G294" s="94">
        <f>SUM(E294*F294)</f>
        <v>0</v>
      </c>
      <c r="I294" s="102"/>
      <c r="J294" s="102"/>
      <c r="O294" s="45">
        <v>753</v>
      </c>
      <c r="Q294" s="68">
        <f t="shared" si="22"/>
        <v>0</v>
      </c>
    </row>
    <row r="295" spans="2:17" ht="16.5">
      <c r="B295" s="98">
        <v>754</v>
      </c>
      <c r="C295" s="99" t="s">
        <v>623</v>
      </c>
      <c r="D295" s="90"/>
      <c r="E295" s="90"/>
      <c r="F295" s="90"/>
      <c r="G295" s="94">
        <f>SUM(E295*F295)</f>
        <v>0</v>
      </c>
      <c r="I295" s="102"/>
      <c r="J295" s="102"/>
      <c r="O295" s="45">
        <v>754</v>
      </c>
      <c r="Q295" s="68">
        <f t="shared" si="22"/>
        <v>0</v>
      </c>
    </row>
    <row r="296" spans="2:17" ht="16.5">
      <c r="B296" s="91">
        <v>8</v>
      </c>
      <c r="C296" s="97" t="s">
        <v>624</v>
      </c>
      <c r="D296" s="81"/>
      <c r="E296" s="81"/>
      <c r="F296" s="81"/>
      <c r="G296" s="67">
        <f>SUM(G297,G306,G312,G318,G319,G320,G326)</f>
        <v>0</v>
      </c>
      <c r="I296" s="103"/>
      <c r="J296" s="103"/>
      <c r="O296" s="45">
        <v>8</v>
      </c>
      <c r="Q296" s="68">
        <f t="shared" si="22"/>
        <v>0</v>
      </c>
    </row>
    <row r="297" spans="2:17" ht="16.5">
      <c r="B297" s="91">
        <v>81</v>
      </c>
      <c r="C297" s="97" t="s">
        <v>625</v>
      </c>
      <c r="D297" s="81"/>
      <c r="E297" s="81"/>
      <c r="F297" s="81"/>
      <c r="G297" s="67">
        <f>SUM(G298:G305)</f>
        <v>0</v>
      </c>
      <c r="I297" s="103"/>
      <c r="J297" s="103"/>
      <c r="O297" s="45">
        <v>81</v>
      </c>
      <c r="Q297" s="68">
        <f t="shared" si="22"/>
        <v>0</v>
      </c>
    </row>
    <row r="298" spans="2:17" ht="16.5">
      <c r="B298" s="98">
        <v>811</v>
      </c>
      <c r="C298" s="99" t="s">
        <v>626</v>
      </c>
      <c r="D298" s="90"/>
      <c r="E298" s="90"/>
      <c r="F298" s="90"/>
      <c r="G298" s="94">
        <f>SUM(E298*F298)</f>
        <v>0</v>
      </c>
      <c r="I298" s="102"/>
      <c r="J298" s="102"/>
      <c r="O298" s="45">
        <v>811</v>
      </c>
      <c r="Q298" s="68">
        <f t="shared" si="22"/>
        <v>0</v>
      </c>
    </row>
    <row r="299" spans="2:17" ht="16.5">
      <c r="B299" s="98">
        <v>812</v>
      </c>
      <c r="C299" s="99" t="s">
        <v>627</v>
      </c>
      <c r="D299" s="90"/>
      <c r="E299" s="90"/>
      <c r="F299" s="90"/>
      <c r="G299" s="94">
        <f aca="true" t="shared" si="27" ref="G299:G305">SUM(E299*F299)</f>
        <v>0</v>
      </c>
      <c r="I299" s="102"/>
      <c r="J299" s="102"/>
      <c r="O299" s="45">
        <v>812</v>
      </c>
      <c r="Q299" s="68">
        <f t="shared" si="22"/>
        <v>0</v>
      </c>
    </row>
    <row r="300" spans="2:17" ht="16.5">
      <c r="B300" s="98">
        <v>813</v>
      </c>
      <c r="C300" s="99" t="s">
        <v>628</v>
      </c>
      <c r="D300" s="90"/>
      <c r="E300" s="90"/>
      <c r="F300" s="90"/>
      <c r="G300" s="94">
        <f t="shared" si="27"/>
        <v>0</v>
      </c>
      <c r="I300" s="102"/>
      <c r="J300" s="102"/>
      <c r="O300" s="45">
        <v>813</v>
      </c>
      <c r="Q300" s="68">
        <f aca="true" t="shared" si="28" ref="Q300:Q357">G300</f>
        <v>0</v>
      </c>
    </row>
    <row r="301" spans="2:17" ht="16.5">
      <c r="B301" s="98">
        <v>814</v>
      </c>
      <c r="C301" s="99" t="s">
        <v>629</v>
      </c>
      <c r="D301" s="90"/>
      <c r="E301" s="90"/>
      <c r="F301" s="90"/>
      <c r="G301" s="94">
        <f t="shared" si="27"/>
        <v>0</v>
      </c>
      <c r="I301" s="102"/>
      <c r="J301" s="102"/>
      <c r="O301" s="45">
        <v>814</v>
      </c>
      <c r="Q301" s="68">
        <f t="shared" si="28"/>
        <v>0</v>
      </c>
    </row>
    <row r="302" spans="2:17" ht="16.5">
      <c r="B302" s="98">
        <v>815</v>
      </c>
      <c r="C302" s="99" t="s">
        <v>630</v>
      </c>
      <c r="D302" s="90"/>
      <c r="E302" s="90"/>
      <c r="F302" s="90"/>
      <c r="G302" s="94">
        <f t="shared" si="27"/>
        <v>0</v>
      </c>
      <c r="I302" s="102"/>
      <c r="J302" s="102"/>
      <c r="O302" s="45">
        <v>815</v>
      </c>
      <c r="Q302" s="68">
        <f t="shared" si="28"/>
        <v>0</v>
      </c>
    </row>
    <row r="303" spans="2:17" ht="16.5">
      <c r="B303" s="98">
        <v>816</v>
      </c>
      <c r="C303" s="99" t="s">
        <v>631</v>
      </c>
      <c r="D303" s="90"/>
      <c r="E303" s="90"/>
      <c r="F303" s="90"/>
      <c r="G303" s="94">
        <f t="shared" si="27"/>
        <v>0</v>
      </c>
      <c r="I303" s="102"/>
      <c r="J303" s="102"/>
      <c r="O303" s="45">
        <v>816</v>
      </c>
      <c r="Q303" s="68">
        <f t="shared" si="28"/>
        <v>0</v>
      </c>
    </row>
    <row r="304" spans="2:17" ht="16.5">
      <c r="B304" s="98">
        <v>817</v>
      </c>
      <c r="C304" s="99" t="s">
        <v>632</v>
      </c>
      <c r="D304" s="90"/>
      <c r="E304" s="90"/>
      <c r="F304" s="90"/>
      <c r="G304" s="94">
        <f t="shared" si="27"/>
        <v>0</v>
      </c>
      <c r="I304" s="102"/>
      <c r="J304" s="102"/>
      <c r="O304" s="45">
        <v>817</v>
      </c>
      <c r="Q304" s="68">
        <f t="shared" si="28"/>
        <v>0</v>
      </c>
    </row>
    <row r="305" spans="2:17" ht="16.5">
      <c r="B305" s="98">
        <v>818</v>
      </c>
      <c r="C305" s="99" t="s">
        <v>633</v>
      </c>
      <c r="D305" s="90"/>
      <c r="E305" s="90"/>
      <c r="F305" s="90"/>
      <c r="G305" s="94">
        <f t="shared" si="27"/>
        <v>0</v>
      </c>
      <c r="I305" s="102"/>
      <c r="J305" s="102"/>
      <c r="O305" s="45">
        <v>818</v>
      </c>
      <c r="Q305" s="68">
        <f t="shared" si="28"/>
        <v>0</v>
      </c>
    </row>
    <row r="306" spans="2:17" ht="16.5">
      <c r="B306" s="91">
        <v>82</v>
      </c>
      <c r="C306" s="97" t="s">
        <v>634</v>
      </c>
      <c r="D306" s="81"/>
      <c r="E306" s="81"/>
      <c r="F306" s="81"/>
      <c r="G306" s="67">
        <f>SUM(G307:G311)</f>
        <v>0</v>
      </c>
      <c r="I306" s="103"/>
      <c r="J306" s="103"/>
      <c r="O306" s="45">
        <v>82</v>
      </c>
      <c r="Q306" s="68">
        <f t="shared" si="28"/>
        <v>0</v>
      </c>
    </row>
    <row r="307" spans="2:17" ht="16.5">
      <c r="B307" s="98">
        <v>821</v>
      </c>
      <c r="C307" s="99" t="s">
        <v>635</v>
      </c>
      <c r="D307" s="90"/>
      <c r="E307" s="90"/>
      <c r="F307" s="90"/>
      <c r="G307" s="94">
        <f>SUM(E307*F307)</f>
        <v>0</v>
      </c>
      <c r="I307" s="102"/>
      <c r="J307" s="102"/>
      <c r="O307" s="45">
        <v>821</v>
      </c>
      <c r="Q307" s="68">
        <f t="shared" si="28"/>
        <v>0</v>
      </c>
    </row>
    <row r="308" spans="2:17" ht="16.5">
      <c r="B308" s="98">
        <v>822</v>
      </c>
      <c r="C308" s="99" t="s">
        <v>402</v>
      </c>
      <c r="D308" s="90"/>
      <c r="E308" s="90"/>
      <c r="F308" s="90"/>
      <c r="G308" s="94">
        <f>SUM(E308*F308)</f>
        <v>0</v>
      </c>
      <c r="I308" s="102"/>
      <c r="J308" s="102"/>
      <c r="O308" s="45">
        <v>822</v>
      </c>
      <c r="Q308" s="68">
        <f t="shared" si="28"/>
        <v>0</v>
      </c>
    </row>
    <row r="309" spans="2:17" ht="16.5">
      <c r="B309" s="98">
        <v>823</v>
      </c>
      <c r="C309" s="99" t="s">
        <v>636</v>
      </c>
      <c r="D309" s="90"/>
      <c r="E309" s="90"/>
      <c r="F309" s="90"/>
      <c r="G309" s="94">
        <f>SUM(E309*F309)</f>
        <v>0</v>
      </c>
      <c r="I309" s="102"/>
      <c r="J309" s="102"/>
      <c r="O309" s="45">
        <v>823</v>
      </c>
      <c r="Q309" s="68">
        <f t="shared" si="28"/>
        <v>0</v>
      </c>
    </row>
    <row r="310" spans="2:17" ht="16.5">
      <c r="B310" s="98">
        <v>824</v>
      </c>
      <c r="C310" s="99" t="s">
        <v>637</v>
      </c>
      <c r="D310" s="90"/>
      <c r="E310" s="90"/>
      <c r="F310" s="90"/>
      <c r="G310" s="94">
        <f>SUM(E310*F310)</f>
        <v>0</v>
      </c>
      <c r="I310" s="102"/>
      <c r="J310" s="102"/>
      <c r="O310" s="45">
        <v>824</v>
      </c>
      <c r="Q310" s="68">
        <f t="shared" si="28"/>
        <v>0</v>
      </c>
    </row>
    <row r="311" spans="2:17" ht="16.5">
      <c r="B311" s="98">
        <v>825</v>
      </c>
      <c r="C311" s="99" t="s">
        <v>638</v>
      </c>
      <c r="D311" s="90"/>
      <c r="E311" s="90"/>
      <c r="F311" s="90"/>
      <c r="G311" s="94">
        <f>SUM(E311*F311)</f>
        <v>0</v>
      </c>
      <c r="I311" s="102"/>
      <c r="J311" s="102"/>
      <c r="O311" s="45">
        <v>825</v>
      </c>
      <c r="Q311" s="68">
        <f t="shared" si="28"/>
        <v>0</v>
      </c>
    </row>
    <row r="312" spans="2:17" ht="16.5">
      <c r="B312" s="91">
        <v>83</v>
      </c>
      <c r="C312" s="97" t="s">
        <v>639</v>
      </c>
      <c r="D312" s="81"/>
      <c r="E312" s="81"/>
      <c r="F312" s="81"/>
      <c r="G312" s="67">
        <f>SUM(G313:G317)</f>
        <v>0</v>
      </c>
      <c r="I312" s="103"/>
      <c r="J312" s="103"/>
      <c r="O312" s="45">
        <v>83</v>
      </c>
      <c r="Q312" s="68">
        <f t="shared" si="28"/>
        <v>0</v>
      </c>
    </row>
    <row r="313" spans="2:17" ht="16.5">
      <c r="B313" s="98">
        <v>831</v>
      </c>
      <c r="C313" s="99" t="s">
        <v>640</v>
      </c>
      <c r="D313" s="90"/>
      <c r="E313" s="90"/>
      <c r="F313" s="90"/>
      <c r="G313" s="94">
        <f>SUM(E313*F313)</f>
        <v>0</v>
      </c>
      <c r="I313" s="102"/>
      <c r="J313" s="102"/>
      <c r="O313" s="45">
        <v>831</v>
      </c>
      <c r="Q313" s="68">
        <f t="shared" si="28"/>
        <v>0</v>
      </c>
    </row>
    <row r="314" spans="2:17" ht="16.5">
      <c r="B314" s="98">
        <v>832</v>
      </c>
      <c r="C314" s="99" t="s">
        <v>641</v>
      </c>
      <c r="D314" s="90"/>
      <c r="E314" s="90"/>
      <c r="F314" s="90"/>
      <c r="G314" s="94">
        <f aca="true" t="shared" si="29" ref="G314:G319">SUM(E314*F314)</f>
        <v>0</v>
      </c>
      <c r="I314" s="102"/>
      <c r="J314" s="102"/>
      <c r="O314" s="45">
        <v>832</v>
      </c>
      <c r="Q314" s="68">
        <f t="shared" si="28"/>
        <v>0</v>
      </c>
    </row>
    <row r="315" spans="2:17" ht="16.5">
      <c r="B315" s="98">
        <v>833</v>
      </c>
      <c r="C315" s="99" t="s">
        <v>642</v>
      </c>
      <c r="D315" s="90"/>
      <c r="E315" s="90"/>
      <c r="F315" s="90"/>
      <c r="G315" s="94">
        <f t="shared" si="29"/>
        <v>0</v>
      </c>
      <c r="I315" s="102"/>
      <c r="J315" s="102"/>
      <c r="O315" s="45">
        <v>833</v>
      </c>
      <c r="Q315" s="68">
        <f t="shared" si="28"/>
        <v>0</v>
      </c>
    </row>
    <row r="316" spans="2:17" ht="16.5">
      <c r="B316" s="98">
        <v>834</v>
      </c>
      <c r="C316" s="99" t="s">
        <v>643</v>
      </c>
      <c r="D316" s="90"/>
      <c r="E316" s="90"/>
      <c r="F316" s="90"/>
      <c r="G316" s="94">
        <f t="shared" si="29"/>
        <v>0</v>
      </c>
      <c r="I316" s="102"/>
      <c r="J316" s="102"/>
      <c r="O316" s="45">
        <v>834</v>
      </c>
      <c r="Q316" s="68">
        <f t="shared" si="28"/>
        <v>0</v>
      </c>
    </row>
    <row r="317" spans="2:17" ht="16.5">
      <c r="B317" s="98">
        <v>835</v>
      </c>
      <c r="C317" s="99" t="s">
        <v>644</v>
      </c>
      <c r="D317" s="90"/>
      <c r="E317" s="90"/>
      <c r="F317" s="90"/>
      <c r="G317" s="94">
        <f t="shared" si="29"/>
        <v>0</v>
      </c>
      <c r="I317" s="102"/>
      <c r="J317" s="102"/>
      <c r="O317" s="45">
        <v>835</v>
      </c>
      <c r="Q317" s="68">
        <f t="shared" si="28"/>
        <v>0</v>
      </c>
    </row>
    <row r="318" spans="2:17" ht="16.5">
      <c r="B318" s="100">
        <v>84</v>
      </c>
      <c r="C318" s="101" t="s">
        <v>645</v>
      </c>
      <c r="D318" s="90"/>
      <c r="E318" s="90"/>
      <c r="F318" s="90"/>
      <c r="G318" s="94">
        <f t="shared" si="29"/>
        <v>0</v>
      </c>
      <c r="I318" s="102"/>
      <c r="J318" s="102"/>
      <c r="O318" s="45">
        <v>84</v>
      </c>
      <c r="Q318" s="68">
        <f t="shared" si="28"/>
        <v>0</v>
      </c>
    </row>
    <row r="319" spans="2:17" ht="16.5">
      <c r="B319" s="100">
        <v>85</v>
      </c>
      <c r="C319" s="101" t="s">
        <v>646</v>
      </c>
      <c r="D319" s="90"/>
      <c r="E319" s="90"/>
      <c r="F319" s="90"/>
      <c r="G319" s="94">
        <f t="shared" si="29"/>
        <v>0</v>
      </c>
      <c r="I319" s="102"/>
      <c r="J319" s="102"/>
      <c r="O319" s="45">
        <v>85</v>
      </c>
      <c r="Q319" s="68">
        <f t="shared" si="28"/>
        <v>0</v>
      </c>
    </row>
    <row r="320" spans="2:17" ht="16.5">
      <c r="B320" s="91">
        <v>86</v>
      </c>
      <c r="C320" s="97" t="s">
        <v>647</v>
      </c>
      <c r="D320" s="81"/>
      <c r="E320" s="81"/>
      <c r="F320" s="81"/>
      <c r="G320" s="67">
        <f>SUM(G321:G325)</f>
        <v>0</v>
      </c>
      <c r="I320" s="103"/>
      <c r="J320" s="103"/>
      <c r="O320" s="45">
        <v>86</v>
      </c>
      <c r="Q320" s="68">
        <f t="shared" si="28"/>
        <v>0</v>
      </c>
    </row>
    <row r="321" spans="2:17" ht="16.5">
      <c r="B321" s="98">
        <v>861</v>
      </c>
      <c r="C321" s="99" t="s">
        <v>648</v>
      </c>
      <c r="D321" s="90"/>
      <c r="E321" s="90"/>
      <c r="F321" s="90"/>
      <c r="G321" s="94">
        <f>SUM(E321*F321)</f>
        <v>0</v>
      </c>
      <c r="I321" s="102"/>
      <c r="J321" s="102"/>
      <c r="O321" s="45">
        <v>861</v>
      </c>
      <c r="Q321" s="68">
        <f t="shared" si="28"/>
        <v>0</v>
      </c>
    </row>
    <row r="322" spans="2:17" ht="16.5">
      <c r="B322" s="98">
        <v>862</v>
      </c>
      <c r="C322" s="99" t="s">
        <v>649</v>
      </c>
      <c r="D322" s="90"/>
      <c r="E322" s="90"/>
      <c r="F322" s="90"/>
      <c r="G322" s="94">
        <f>SUM(E322*F322)</f>
        <v>0</v>
      </c>
      <c r="I322" s="102"/>
      <c r="J322" s="102"/>
      <c r="O322" s="45">
        <v>862</v>
      </c>
      <c r="Q322" s="68">
        <f t="shared" si="28"/>
        <v>0</v>
      </c>
    </row>
    <row r="323" spans="2:17" ht="16.5">
      <c r="B323" s="98">
        <v>863</v>
      </c>
      <c r="C323" s="99" t="s">
        <v>650</v>
      </c>
      <c r="D323" s="90"/>
      <c r="E323" s="90"/>
      <c r="F323" s="90"/>
      <c r="G323" s="94">
        <f>SUM(E323*F323)</f>
        <v>0</v>
      </c>
      <c r="I323" s="102"/>
      <c r="J323" s="102"/>
      <c r="O323" s="45">
        <v>863</v>
      </c>
      <c r="Q323" s="68">
        <f t="shared" si="28"/>
        <v>0</v>
      </c>
    </row>
    <row r="324" spans="2:17" ht="16.5">
      <c r="B324" s="98">
        <v>864</v>
      </c>
      <c r="C324" s="99" t="s">
        <v>651</v>
      </c>
      <c r="D324" s="90"/>
      <c r="E324" s="90"/>
      <c r="F324" s="90"/>
      <c r="G324" s="94">
        <f>SUM(E324*F324)</f>
        <v>0</v>
      </c>
      <c r="I324" s="102"/>
      <c r="J324" s="102"/>
      <c r="O324" s="45">
        <v>864</v>
      </c>
      <c r="Q324" s="68">
        <f t="shared" si="28"/>
        <v>0</v>
      </c>
    </row>
    <row r="325" spans="2:17" ht="16.5">
      <c r="B325" s="98">
        <v>865</v>
      </c>
      <c r="C325" s="99" t="s">
        <v>652</v>
      </c>
      <c r="D325" s="90"/>
      <c r="E325" s="90"/>
      <c r="F325" s="90"/>
      <c r="G325" s="94">
        <f>SUM(E325*F325)</f>
        <v>0</v>
      </c>
      <c r="I325" s="102"/>
      <c r="J325" s="102"/>
      <c r="O325" s="45">
        <v>865</v>
      </c>
      <c r="Q325" s="68">
        <f t="shared" si="28"/>
        <v>0</v>
      </c>
    </row>
    <row r="326" spans="2:17" ht="16.5">
      <c r="B326" s="91">
        <v>87</v>
      </c>
      <c r="C326" s="97" t="s">
        <v>653</v>
      </c>
      <c r="D326" s="81"/>
      <c r="E326" s="81"/>
      <c r="F326" s="81"/>
      <c r="G326" s="67">
        <f>SUM(G327:G330)</f>
        <v>0</v>
      </c>
      <c r="I326" s="103"/>
      <c r="J326" s="103"/>
      <c r="O326" s="45">
        <v>87</v>
      </c>
      <c r="Q326" s="68">
        <f t="shared" si="28"/>
        <v>0</v>
      </c>
    </row>
    <row r="327" spans="2:17" ht="16.5">
      <c r="B327" s="98">
        <v>871</v>
      </c>
      <c r="C327" s="99" t="s">
        <v>654</v>
      </c>
      <c r="D327" s="90"/>
      <c r="E327" s="90"/>
      <c r="F327" s="90"/>
      <c r="G327" s="94">
        <f>SUM(E327*F327)</f>
        <v>0</v>
      </c>
      <c r="I327" s="102"/>
      <c r="J327" s="102"/>
      <c r="O327" s="45">
        <v>871</v>
      </c>
      <c r="Q327" s="68">
        <f t="shared" si="28"/>
        <v>0</v>
      </c>
    </row>
    <row r="328" spans="2:17" ht="16.5">
      <c r="B328" s="98">
        <v>872</v>
      </c>
      <c r="C328" s="99" t="s">
        <v>655</v>
      </c>
      <c r="D328" s="90"/>
      <c r="E328" s="90"/>
      <c r="F328" s="90"/>
      <c r="G328" s="94">
        <f>SUM(E328*F328)</f>
        <v>0</v>
      </c>
      <c r="I328" s="102"/>
      <c r="J328" s="102"/>
      <c r="O328" s="45">
        <v>872</v>
      </c>
      <c r="Q328" s="68">
        <f t="shared" si="28"/>
        <v>0</v>
      </c>
    </row>
    <row r="329" spans="2:17" ht="16.5">
      <c r="B329" s="98">
        <v>873</v>
      </c>
      <c r="C329" s="99" t="s">
        <v>656</v>
      </c>
      <c r="D329" s="90"/>
      <c r="E329" s="90"/>
      <c r="F329" s="90"/>
      <c r="G329" s="94">
        <f>SUM(E329*F329)</f>
        <v>0</v>
      </c>
      <c r="I329" s="102"/>
      <c r="J329" s="102"/>
      <c r="O329" s="45">
        <v>873</v>
      </c>
      <c r="Q329" s="68">
        <f t="shared" si="28"/>
        <v>0</v>
      </c>
    </row>
    <row r="330" spans="2:17" ht="16.5">
      <c r="B330" s="98">
        <v>874</v>
      </c>
      <c r="C330" s="99" t="s">
        <v>657</v>
      </c>
      <c r="D330" s="90"/>
      <c r="E330" s="90"/>
      <c r="F330" s="90"/>
      <c r="G330" s="94">
        <f>SUM(E330*F330)</f>
        <v>0</v>
      </c>
      <c r="I330" s="102"/>
      <c r="J330" s="102"/>
      <c r="O330" s="45">
        <v>874</v>
      </c>
      <c r="Q330" s="68">
        <f t="shared" si="28"/>
        <v>0</v>
      </c>
    </row>
    <row r="331" spans="2:17" ht="16.5">
      <c r="B331" s="91">
        <v>9</v>
      </c>
      <c r="C331" s="97" t="s">
        <v>658</v>
      </c>
      <c r="D331" s="81"/>
      <c r="E331" s="81"/>
      <c r="F331" s="81"/>
      <c r="G331" s="67">
        <f>SUM(G332,G340,G346,G347,G352)</f>
        <v>0</v>
      </c>
      <c r="I331" s="106"/>
      <c r="J331" s="106"/>
      <c r="O331" s="45">
        <v>9</v>
      </c>
      <c r="Q331" s="68">
        <f t="shared" si="28"/>
        <v>0</v>
      </c>
    </row>
    <row r="332" spans="2:17" ht="16.5">
      <c r="B332" s="91">
        <v>91</v>
      </c>
      <c r="C332" s="97" t="s">
        <v>659</v>
      </c>
      <c r="D332" s="81"/>
      <c r="E332" s="81"/>
      <c r="F332" s="81"/>
      <c r="G332" s="67">
        <f>SUM(G333:G339)</f>
        <v>0</v>
      </c>
      <c r="I332" s="103"/>
      <c r="J332" s="103"/>
      <c r="O332" s="45">
        <v>91</v>
      </c>
      <c r="Q332" s="68">
        <f t="shared" si="28"/>
        <v>0</v>
      </c>
    </row>
    <row r="333" spans="2:17" ht="16.5">
      <c r="B333" s="98">
        <v>911</v>
      </c>
      <c r="C333" s="99" t="s">
        <v>660</v>
      </c>
      <c r="D333" s="90"/>
      <c r="E333" s="90"/>
      <c r="F333" s="90"/>
      <c r="G333" s="94">
        <f>SUM(E333*F333)</f>
        <v>0</v>
      </c>
      <c r="I333" s="102"/>
      <c r="J333" s="102"/>
      <c r="O333" s="45">
        <v>911</v>
      </c>
      <c r="Q333" s="68">
        <f t="shared" si="28"/>
        <v>0</v>
      </c>
    </row>
    <row r="334" spans="2:17" ht="16.5">
      <c r="B334" s="98">
        <v>912</v>
      </c>
      <c r="C334" s="99" t="s">
        <v>661</v>
      </c>
      <c r="D334" s="90"/>
      <c r="E334" s="90"/>
      <c r="F334" s="90"/>
      <c r="G334" s="94">
        <f aca="true" t="shared" si="30" ref="G334:G339">SUM(E334*F334)</f>
        <v>0</v>
      </c>
      <c r="I334" s="102"/>
      <c r="J334" s="102"/>
      <c r="O334" s="45">
        <v>912</v>
      </c>
      <c r="Q334" s="68">
        <f t="shared" si="28"/>
        <v>0</v>
      </c>
    </row>
    <row r="335" spans="2:17" ht="16.5">
      <c r="B335" s="98">
        <v>913</v>
      </c>
      <c r="C335" s="99" t="s">
        <v>662</v>
      </c>
      <c r="D335" s="90"/>
      <c r="E335" s="90"/>
      <c r="F335" s="90"/>
      <c r="G335" s="94">
        <f t="shared" si="30"/>
        <v>0</v>
      </c>
      <c r="I335" s="102"/>
      <c r="J335" s="102"/>
      <c r="O335" s="45">
        <v>913</v>
      </c>
      <c r="Q335" s="68">
        <f t="shared" si="28"/>
        <v>0</v>
      </c>
    </row>
    <row r="336" spans="2:17" ht="16.5">
      <c r="B336" s="98">
        <v>914</v>
      </c>
      <c r="C336" s="99" t="s">
        <v>663</v>
      </c>
      <c r="D336" s="90"/>
      <c r="E336" s="90"/>
      <c r="F336" s="90"/>
      <c r="G336" s="94">
        <f t="shared" si="30"/>
        <v>0</v>
      </c>
      <c r="I336" s="102"/>
      <c r="J336" s="102"/>
      <c r="O336" s="45">
        <v>914</v>
      </c>
      <c r="Q336" s="68">
        <f t="shared" si="28"/>
        <v>0</v>
      </c>
    </row>
    <row r="337" spans="2:17" ht="16.5">
      <c r="B337" s="98">
        <v>915</v>
      </c>
      <c r="C337" s="99" t="s">
        <v>664</v>
      </c>
      <c r="D337" s="90"/>
      <c r="E337" s="90"/>
      <c r="F337" s="90"/>
      <c r="G337" s="94">
        <f t="shared" si="30"/>
        <v>0</v>
      </c>
      <c r="I337" s="102"/>
      <c r="J337" s="102"/>
      <c r="O337" s="45">
        <v>915</v>
      </c>
      <c r="Q337" s="68">
        <f t="shared" si="28"/>
        <v>0</v>
      </c>
    </row>
    <row r="338" spans="2:17" ht="16.5">
      <c r="B338" s="98">
        <v>916</v>
      </c>
      <c r="C338" s="99" t="s">
        <v>665</v>
      </c>
      <c r="D338" s="90"/>
      <c r="E338" s="90"/>
      <c r="F338" s="90"/>
      <c r="G338" s="94">
        <f t="shared" si="30"/>
        <v>0</v>
      </c>
      <c r="I338" s="102"/>
      <c r="J338" s="102"/>
      <c r="O338" s="45">
        <v>916</v>
      </c>
      <c r="Q338" s="68">
        <f t="shared" si="28"/>
        <v>0</v>
      </c>
    </row>
    <row r="339" spans="2:17" ht="16.5">
      <c r="B339" s="98">
        <v>917</v>
      </c>
      <c r="C339" s="99" t="s">
        <v>666</v>
      </c>
      <c r="D339" s="90"/>
      <c r="E339" s="90"/>
      <c r="F339" s="90"/>
      <c r="G339" s="94">
        <f t="shared" si="30"/>
        <v>0</v>
      </c>
      <c r="I339" s="102"/>
      <c r="J339" s="102"/>
      <c r="O339" s="45">
        <v>917</v>
      </c>
      <c r="Q339" s="68">
        <f t="shared" si="28"/>
        <v>0</v>
      </c>
    </row>
    <row r="340" spans="2:17" ht="16.5">
      <c r="B340" s="91">
        <v>92</v>
      </c>
      <c r="C340" s="97" t="s">
        <v>667</v>
      </c>
      <c r="D340" s="81"/>
      <c r="E340" s="81"/>
      <c r="F340" s="81"/>
      <c r="G340" s="67">
        <f>SUM(G341:G345)</f>
        <v>0</v>
      </c>
      <c r="I340" s="103"/>
      <c r="J340" s="103"/>
      <c r="O340" s="45">
        <v>92</v>
      </c>
      <c r="Q340" s="68">
        <f t="shared" si="28"/>
        <v>0</v>
      </c>
    </row>
    <row r="341" spans="2:17" ht="16.5">
      <c r="B341" s="98">
        <v>921</v>
      </c>
      <c r="C341" s="99" t="s">
        <v>668</v>
      </c>
      <c r="D341" s="90"/>
      <c r="E341" s="90"/>
      <c r="F341" s="90"/>
      <c r="G341" s="94">
        <f aca="true" t="shared" si="31" ref="G341:G346">SUM(E341*F341)</f>
        <v>0</v>
      </c>
      <c r="I341" s="102"/>
      <c r="J341" s="102"/>
      <c r="O341" s="45">
        <v>921</v>
      </c>
      <c r="Q341" s="68">
        <f t="shared" si="28"/>
        <v>0</v>
      </c>
    </row>
    <row r="342" spans="2:17" ht="16.5">
      <c r="B342" s="98">
        <v>922</v>
      </c>
      <c r="C342" s="99" t="s">
        <v>669</v>
      </c>
      <c r="D342" s="90"/>
      <c r="E342" s="90"/>
      <c r="F342" s="90"/>
      <c r="G342" s="94">
        <f t="shared" si="31"/>
        <v>0</v>
      </c>
      <c r="I342" s="104"/>
      <c r="J342" s="105"/>
      <c r="O342" s="45">
        <v>922</v>
      </c>
      <c r="Q342" s="68">
        <f t="shared" si="28"/>
        <v>0</v>
      </c>
    </row>
    <row r="343" spans="2:17" ht="16.5">
      <c r="B343" s="98">
        <v>923</v>
      </c>
      <c r="C343" s="99" t="s">
        <v>670</v>
      </c>
      <c r="D343" s="90"/>
      <c r="E343" s="90"/>
      <c r="F343" s="90"/>
      <c r="G343" s="94">
        <f t="shared" si="31"/>
        <v>0</v>
      </c>
      <c r="I343" s="102"/>
      <c r="J343" s="102"/>
      <c r="O343" s="45">
        <v>923</v>
      </c>
      <c r="Q343" s="68">
        <f t="shared" si="28"/>
        <v>0</v>
      </c>
    </row>
    <row r="344" spans="2:17" ht="16.5">
      <c r="B344" s="98">
        <v>924</v>
      </c>
      <c r="C344" s="99" t="s">
        <v>671</v>
      </c>
      <c r="D344" s="90"/>
      <c r="E344" s="90"/>
      <c r="F344" s="90"/>
      <c r="G344" s="94">
        <f t="shared" si="31"/>
        <v>0</v>
      </c>
      <c r="I344" s="102"/>
      <c r="J344" s="102"/>
      <c r="O344" s="45">
        <v>924</v>
      </c>
      <c r="Q344" s="68">
        <f t="shared" si="28"/>
        <v>0</v>
      </c>
    </row>
    <row r="345" spans="2:17" ht="16.5">
      <c r="B345" s="98">
        <v>925</v>
      </c>
      <c r="C345" s="99" t="s">
        <v>672</v>
      </c>
      <c r="D345" s="90"/>
      <c r="E345" s="90"/>
      <c r="F345" s="90"/>
      <c r="G345" s="94">
        <f t="shared" si="31"/>
        <v>0</v>
      </c>
      <c r="I345" s="102"/>
      <c r="J345" s="102"/>
      <c r="O345" s="45">
        <v>925</v>
      </c>
      <c r="Q345" s="68">
        <f t="shared" si="28"/>
        <v>0</v>
      </c>
    </row>
    <row r="346" spans="2:17" ht="16.5">
      <c r="B346" s="91">
        <v>93</v>
      </c>
      <c r="C346" s="97" t="s">
        <v>673</v>
      </c>
      <c r="D346" s="90"/>
      <c r="E346" s="90"/>
      <c r="F346" s="90"/>
      <c r="G346" s="94">
        <f t="shared" si="31"/>
        <v>0</v>
      </c>
      <c r="I346" s="102"/>
      <c r="J346" s="102"/>
      <c r="O346" s="45">
        <v>93</v>
      </c>
      <c r="Q346" s="68">
        <f t="shared" si="28"/>
        <v>0</v>
      </c>
    </row>
    <row r="347" spans="2:17" ht="16.5">
      <c r="B347" s="91">
        <v>94</v>
      </c>
      <c r="C347" s="97" t="s">
        <v>674</v>
      </c>
      <c r="D347" s="81"/>
      <c r="E347" s="81"/>
      <c r="F347" s="81"/>
      <c r="G347" s="67">
        <f>SUM(G348:G351)</f>
        <v>0</v>
      </c>
      <c r="I347" s="103"/>
      <c r="J347" s="103"/>
      <c r="O347" s="45">
        <v>94</v>
      </c>
      <c r="Q347" s="68">
        <f t="shared" si="28"/>
        <v>0</v>
      </c>
    </row>
    <row r="348" spans="2:17" ht="16.5">
      <c r="B348" s="98">
        <v>941</v>
      </c>
      <c r="C348" s="99" t="s">
        <v>675</v>
      </c>
      <c r="D348" s="90"/>
      <c r="E348" s="90"/>
      <c r="F348" s="90"/>
      <c r="G348" s="94">
        <f>SUM(E348*F348)</f>
        <v>0</v>
      </c>
      <c r="I348" s="102"/>
      <c r="J348" s="102"/>
      <c r="O348" s="45">
        <v>941</v>
      </c>
      <c r="Q348" s="68">
        <f t="shared" si="28"/>
        <v>0</v>
      </c>
    </row>
    <row r="349" spans="2:17" ht="16.5">
      <c r="B349" s="98">
        <v>942</v>
      </c>
      <c r="C349" s="99" t="s">
        <v>676</v>
      </c>
      <c r="D349" s="90"/>
      <c r="E349" s="90"/>
      <c r="F349" s="90"/>
      <c r="G349" s="94">
        <f>SUM(E349*F349)</f>
        <v>0</v>
      </c>
      <c r="I349" s="102"/>
      <c r="J349" s="102"/>
      <c r="O349" s="45">
        <v>942</v>
      </c>
      <c r="Q349" s="68">
        <f t="shared" si="28"/>
        <v>0</v>
      </c>
    </row>
    <row r="350" spans="2:17" ht="16.5">
      <c r="B350" s="98">
        <v>943</v>
      </c>
      <c r="C350" s="99" t="s">
        <v>677</v>
      </c>
      <c r="D350" s="90"/>
      <c r="E350" s="90"/>
      <c r="F350" s="90"/>
      <c r="G350" s="94">
        <f>SUM(E350*F350)</f>
        <v>0</v>
      </c>
      <c r="I350" s="102"/>
      <c r="J350" s="102"/>
      <c r="O350" s="45">
        <v>943</v>
      </c>
      <c r="Q350" s="68">
        <f t="shared" si="28"/>
        <v>0</v>
      </c>
    </row>
    <row r="351" spans="2:17" ht="16.5">
      <c r="B351" s="98">
        <v>944</v>
      </c>
      <c r="C351" s="99" t="s">
        <v>678</v>
      </c>
      <c r="D351" s="90"/>
      <c r="E351" s="90"/>
      <c r="F351" s="90"/>
      <c r="G351" s="94">
        <f>SUM(E351*F351)</f>
        <v>0</v>
      </c>
      <c r="I351" s="102"/>
      <c r="J351" s="102"/>
      <c r="O351" s="45">
        <v>944</v>
      </c>
      <c r="Q351" s="68">
        <f t="shared" si="28"/>
        <v>0</v>
      </c>
    </row>
    <row r="352" spans="2:17" ht="16.5">
      <c r="B352" s="91">
        <v>96</v>
      </c>
      <c r="C352" s="97" t="s">
        <v>679</v>
      </c>
      <c r="D352" s="81"/>
      <c r="E352" s="81"/>
      <c r="F352" s="81"/>
      <c r="G352" s="67">
        <f>SUM(G353:G357)</f>
        <v>0</v>
      </c>
      <c r="I352" s="103"/>
      <c r="J352" s="103"/>
      <c r="O352" s="45">
        <v>96</v>
      </c>
      <c r="Q352" s="68">
        <f t="shared" si="28"/>
        <v>0</v>
      </c>
    </row>
    <row r="353" spans="2:17" ht="16.5">
      <c r="B353" s="98">
        <v>961</v>
      </c>
      <c r="C353" s="99" t="s">
        <v>680</v>
      </c>
      <c r="D353" s="90"/>
      <c r="E353" s="90"/>
      <c r="F353" s="90"/>
      <c r="G353" s="94">
        <f>SUM(E353*F353)</f>
        <v>0</v>
      </c>
      <c r="I353" s="102"/>
      <c r="J353" s="102"/>
      <c r="O353" s="45">
        <v>961</v>
      </c>
      <c r="Q353" s="68">
        <f t="shared" si="28"/>
        <v>0</v>
      </c>
    </row>
    <row r="354" spans="2:17" ht="16.5">
      <c r="B354" s="98">
        <v>962</v>
      </c>
      <c r="C354" s="99" t="s">
        <v>681</v>
      </c>
      <c r="D354" s="90"/>
      <c r="E354" s="90"/>
      <c r="F354" s="90"/>
      <c r="G354" s="94">
        <f>SUM(E354*F354)</f>
        <v>0</v>
      </c>
      <c r="I354" s="102"/>
      <c r="J354" s="102"/>
      <c r="O354" s="45">
        <v>962</v>
      </c>
      <c r="Q354" s="68">
        <f t="shared" si="28"/>
        <v>0</v>
      </c>
    </row>
    <row r="355" spans="2:17" ht="16.5">
      <c r="B355" s="98">
        <v>963</v>
      </c>
      <c r="C355" s="99" t="s">
        <v>682</v>
      </c>
      <c r="D355" s="90"/>
      <c r="E355" s="90"/>
      <c r="F355" s="90"/>
      <c r="G355" s="94">
        <f>SUM(E355*F355)</f>
        <v>0</v>
      </c>
      <c r="I355" s="102"/>
      <c r="J355" s="102"/>
      <c r="O355" s="45">
        <v>963</v>
      </c>
      <c r="Q355" s="68">
        <f t="shared" si="28"/>
        <v>0</v>
      </c>
    </row>
    <row r="356" spans="2:17" ht="16.5">
      <c r="B356" s="98">
        <v>964</v>
      </c>
      <c r="C356" s="99" t="s">
        <v>683</v>
      </c>
      <c r="D356" s="90"/>
      <c r="E356" s="90"/>
      <c r="F356" s="90"/>
      <c r="G356" s="94">
        <f>SUM(E356*F356)</f>
        <v>0</v>
      </c>
      <c r="I356" s="102"/>
      <c r="J356" s="102"/>
      <c r="O356" s="45">
        <v>964</v>
      </c>
      <c r="Q356" s="68">
        <f t="shared" si="28"/>
        <v>0</v>
      </c>
    </row>
    <row r="357" spans="2:17" ht="16.5">
      <c r="B357" s="98">
        <v>967</v>
      </c>
      <c r="C357" s="99" t="s">
        <v>684</v>
      </c>
      <c r="D357" s="90"/>
      <c r="E357" s="90"/>
      <c r="F357" s="90"/>
      <c r="G357" s="94">
        <f>SUM(E357*F357)</f>
        <v>0</v>
      </c>
      <c r="I357" s="102"/>
      <c r="J357" s="102"/>
      <c r="O357" s="45">
        <v>967</v>
      </c>
      <c r="Q357" s="68">
        <f t="shared" si="28"/>
        <v>0</v>
      </c>
    </row>
    <row r="358" ht="16.5">
      <c r="A358" s="31"/>
    </row>
  </sheetData>
  <sheetProtection password="EE69" sheet="1" insertColumns="0" insertRows="0" deleteColumns="0" deleteRows="0"/>
  <mergeCells count="351">
    <mergeCell ref="B42:C42"/>
    <mergeCell ref="D13:F13"/>
    <mergeCell ref="B12:C12"/>
    <mergeCell ref="B14:C14"/>
    <mergeCell ref="B15:C15"/>
    <mergeCell ref="B16:C16"/>
    <mergeCell ref="B17:C17"/>
    <mergeCell ref="B18:C18"/>
    <mergeCell ref="B22:C22"/>
    <mergeCell ref="B24:C24"/>
    <mergeCell ref="B6:G6"/>
    <mergeCell ref="B9:G9"/>
    <mergeCell ref="B35:G35"/>
    <mergeCell ref="B7:G7"/>
    <mergeCell ref="D14:G14"/>
    <mergeCell ref="D15:G15"/>
    <mergeCell ref="D16:G16"/>
    <mergeCell ref="B25:C25"/>
    <mergeCell ref="B26:C26"/>
    <mergeCell ref="B27:C27"/>
    <mergeCell ref="D37:E37"/>
    <mergeCell ref="D38:E38"/>
    <mergeCell ref="B19:C19"/>
    <mergeCell ref="B21:C21"/>
    <mergeCell ref="B29:C29"/>
    <mergeCell ref="B30:C30"/>
    <mergeCell ref="B31:C31"/>
    <mergeCell ref="B28:C28"/>
    <mergeCell ref="D11:F11"/>
    <mergeCell ref="D12:F12"/>
    <mergeCell ref="D18:F18"/>
    <mergeCell ref="D17:F17"/>
    <mergeCell ref="D20:F20"/>
    <mergeCell ref="I42:J42"/>
    <mergeCell ref="D19:G19"/>
    <mergeCell ref="D21:G21"/>
    <mergeCell ref="D22:G22"/>
    <mergeCell ref="D23:F23"/>
    <mergeCell ref="I43:J43"/>
    <mergeCell ref="I46:J46"/>
    <mergeCell ref="I47:J47"/>
    <mergeCell ref="I49:J49"/>
    <mergeCell ref="I51:J51"/>
    <mergeCell ref="I52:J52"/>
    <mergeCell ref="I50:J50"/>
    <mergeCell ref="I48:J48"/>
    <mergeCell ref="I53:J53"/>
    <mergeCell ref="I54:J54"/>
    <mergeCell ref="I55:J55"/>
    <mergeCell ref="I56:J56"/>
    <mergeCell ref="I57:J57"/>
    <mergeCell ref="I58:J58"/>
    <mergeCell ref="I59:J59"/>
    <mergeCell ref="I60:J60"/>
    <mergeCell ref="I61:J61"/>
    <mergeCell ref="I62:J62"/>
    <mergeCell ref="I63:J63"/>
    <mergeCell ref="I64:J64"/>
    <mergeCell ref="I65:J65"/>
    <mergeCell ref="I66:J66"/>
    <mergeCell ref="I67:J67"/>
    <mergeCell ref="I68:J68"/>
    <mergeCell ref="I69:J69"/>
    <mergeCell ref="I70:J70"/>
    <mergeCell ref="I71:J71"/>
    <mergeCell ref="I72:J72"/>
    <mergeCell ref="I73:J73"/>
    <mergeCell ref="I74:J74"/>
    <mergeCell ref="I75:J75"/>
    <mergeCell ref="I76:J76"/>
    <mergeCell ref="I77:J77"/>
    <mergeCell ref="I78:J78"/>
    <mergeCell ref="I79:J79"/>
    <mergeCell ref="I80:J80"/>
    <mergeCell ref="I81:J81"/>
    <mergeCell ref="I82:J82"/>
    <mergeCell ref="I83:J83"/>
    <mergeCell ref="I84:J84"/>
    <mergeCell ref="I85:J85"/>
    <mergeCell ref="I86:J86"/>
    <mergeCell ref="I87:J87"/>
    <mergeCell ref="I88:J88"/>
    <mergeCell ref="I89:J89"/>
    <mergeCell ref="I90:J90"/>
    <mergeCell ref="I91:J91"/>
    <mergeCell ref="I92:J92"/>
    <mergeCell ref="I93:J93"/>
    <mergeCell ref="I94:J94"/>
    <mergeCell ref="I95:J95"/>
    <mergeCell ref="I96:J96"/>
    <mergeCell ref="I97:J97"/>
    <mergeCell ref="I98:J98"/>
    <mergeCell ref="I99:J99"/>
    <mergeCell ref="I100:J100"/>
    <mergeCell ref="I101:J101"/>
    <mergeCell ref="I102:J102"/>
    <mergeCell ref="I103:J103"/>
    <mergeCell ref="I104:J104"/>
    <mergeCell ref="I105:J105"/>
    <mergeCell ref="I106:J106"/>
    <mergeCell ref="I107:J107"/>
    <mergeCell ref="I108:J108"/>
    <mergeCell ref="I109:J109"/>
    <mergeCell ref="I110:J110"/>
    <mergeCell ref="I111:J111"/>
    <mergeCell ref="I112:J112"/>
    <mergeCell ref="I113:J113"/>
    <mergeCell ref="I114:J114"/>
    <mergeCell ref="I115:J115"/>
    <mergeCell ref="I116:J116"/>
    <mergeCell ref="I117:J117"/>
    <mergeCell ref="I118:J118"/>
    <mergeCell ref="I119:J119"/>
    <mergeCell ref="I120:J120"/>
    <mergeCell ref="I121:J121"/>
    <mergeCell ref="I122:J122"/>
    <mergeCell ref="I123:J123"/>
    <mergeCell ref="I124:J124"/>
    <mergeCell ref="I125:J125"/>
    <mergeCell ref="I126:J126"/>
    <mergeCell ref="I127:J127"/>
    <mergeCell ref="I128:J128"/>
    <mergeCell ref="I129:J129"/>
    <mergeCell ref="I130:J130"/>
    <mergeCell ref="I131:J131"/>
    <mergeCell ref="I132:J132"/>
    <mergeCell ref="I133:J133"/>
    <mergeCell ref="I134:J134"/>
    <mergeCell ref="I135:J135"/>
    <mergeCell ref="I136:J136"/>
    <mergeCell ref="I137:J137"/>
    <mergeCell ref="I138:J138"/>
    <mergeCell ref="I139:J139"/>
    <mergeCell ref="I140:J140"/>
    <mergeCell ref="I141:J141"/>
    <mergeCell ref="I142:J142"/>
    <mergeCell ref="I143:J143"/>
    <mergeCell ref="I144:J144"/>
    <mergeCell ref="I145:J145"/>
    <mergeCell ref="I146:J146"/>
    <mergeCell ref="I147:J147"/>
    <mergeCell ref="I148:J148"/>
    <mergeCell ref="I149:J149"/>
    <mergeCell ref="I150:J150"/>
    <mergeCell ref="I151:J151"/>
    <mergeCell ref="I152:J152"/>
    <mergeCell ref="I153:J153"/>
    <mergeCell ref="I154:J154"/>
    <mergeCell ref="I155:J155"/>
    <mergeCell ref="I156:J156"/>
    <mergeCell ref="I157:J157"/>
    <mergeCell ref="I158:J158"/>
    <mergeCell ref="I159:J159"/>
    <mergeCell ref="I160:J160"/>
    <mergeCell ref="I161:J161"/>
    <mergeCell ref="I162:J162"/>
    <mergeCell ref="I163:J163"/>
    <mergeCell ref="I164:J164"/>
    <mergeCell ref="I165:J165"/>
    <mergeCell ref="I166:J166"/>
    <mergeCell ref="I167:J167"/>
    <mergeCell ref="I168:J168"/>
    <mergeCell ref="I169:J169"/>
    <mergeCell ref="I170:J170"/>
    <mergeCell ref="I171:J171"/>
    <mergeCell ref="I172:J172"/>
    <mergeCell ref="I173:J173"/>
    <mergeCell ref="I174:J174"/>
    <mergeCell ref="I175:J175"/>
    <mergeCell ref="I176:J176"/>
    <mergeCell ref="I177:J177"/>
    <mergeCell ref="I178:J178"/>
    <mergeCell ref="I179:J179"/>
    <mergeCell ref="I180:J180"/>
    <mergeCell ref="I181:J181"/>
    <mergeCell ref="I182:J182"/>
    <mergeCell ref="I183:J183"/>
    <mergeCell ref="I184:J184"/>
    <mergeCell ref="I185:J185"/>
    <mergeCell ref="I186:J186"/>
    <mergeCell ref="I187:J187"/>
    <mergeCell ref="I188:J188"/>
    <mergeCell ref="I189:J189"/>
    <mergeCell ref="I190:J190"/>
    <mergeCell ref="I191:J191"/>
    <mergeCell ref="I192:J192"/>
    <mergeCell ref="I193:J193"/>
    <mergeCell ref="I194:J194"/>
    <mergeCell ref="I196:J196"/>
    <mergeCell ref="I197:J197"/>
    <mergeCell ref="I195:J195"/>
    <mergeCell ref="I198:J198"/>
    <mergeCell ref="I199:J199"/>
    <mergeCell ref="I200:J200"/>
    <mergeCell ref="I201:J201"/>
    <mergeCell ref="I202:J202"/>
    <mergeCell ref="I203:J203"/>
    <mergeCell ref="I204:J204"/>
    <mergeCell ref="I205:J205"/>
    <mergeCell ref="I206:J206"/>
    <mergeCell ref="I207:J207"/>
    <mergeCell ref="I208:J208"/>
    <mergeCell ref="I209:J209"/>
    <mergeCell ref="I210:J210"/>
    <mergeCell ref="I211:J211"/>
    <mergeCell ref="I212:J212"/>
    <mergeCell ref="I213:J213"/>
    <mergeCell ref="I214:J214"/>
    <mergeCell ref="I215:J215"/>
    <mergeCell ref="I216:J216"/>
    <mergeCell ref="I217:J217"/>
    <mergeCell ref="I218:J218"/>
    <mergeCell ref="I219:J219"/>
    <mergeCell ref="I220:J220"/>
    <mergeCell ref="I221:J221"/>
    <mergeCell ref="I222:J222"/>
    <mergeCell ref="I223:J223"/>
    <mergeCell ref="I224:J224"/>
    <mergeCell ref="I225:J225"/>
    <mergeCell ref="I226:J226"/>
    <mergeCell ref="I227:J227"/>
    <mergeCell ref="I228:J228"/>
    <mergeCell ref="I229:J229"/>
    <mergeCell ref="I230:J230"/>
    <mergeCell ref="I231:J231"/>
    <mergeCell ref="I232:J232"/>
    <mergeCell ref="I233:J233"/>
    <mergeCell ref="I234:J234"/>
    <mergeCell ref="I235:J235"/>
    <mergeCell ref="I236:J236"/>
    <mergeCell ref="I237:J237"/>
    <mergeCell ref="I238:J238"/>
    <mergeCell ref="I239:J239"/>
    <mergeCell ref="I240:J240"/>
    <mergeCell ref="I241:J241"/>
    <mergeCell ref="I242:J242"/>
    <mergeCell ref="I243:J243"/>
    <mergeCell ref="I244:J244"/>
    <mergeCell ref="I245:J245"/>
    <mergeCell ref="I246:J246"/>
    <mergeCell ref="I247:J247"/>
    <mergeCell ref="I248:J248"/>
    <mergeCell ref="I249:J249"/>
    <mergeCell ref="I250:J250"/>
    <mergeCell ref="I251:J251"/>
    <mergeCell ref="I252:J252"/>
    <mergeCell ref="I253:J253"/>
    <mergeCell ref="I254:J254"/>
    <mergeCell ref="I255:J255"/>
    <mergeCell ref="I256:J256"/>
    <mergeCell ref="I257:J257"/>
    <mergeCell ref="I258:J258"/>
    <mergeCell ref="I259:J259"/>
    <mergeCell ref="I260:J260"/>
    <mergeCell ref="I261:J261"/>
    <mergeCell ref="I262:J262"/>
    <mergeCell ref="I263:J263"/>
    <mergeCell ref="I264:J264"/>
    <mergeCell ref="I265:J265"/>
    <mergeCell ref="I266:J266"/>
    <mergeCell ref="I267:J267"/>
    <mergeCell ref="I268:J268"/>
    <mergeCell ref="I269:J269"/>
    <mergeCell ref="I270:J270"/>
    <mergeCell ref="I271:J271"/>
    <mergeCell ref="I272:J272"/>
    <mergeCell ref="I273:J273"/>
    <mergeCell ref="I274:J274"/>
    <mergeCell ref="I275:J275"/>
    <mergeCell ref="I276:J276"/>
    <mergeCell ref="I277:J277"/>
    <mergeCell ref="I278:J278"/>
    <mergeCell ref="I279:J279"/>
    <mergeCell ref="I280:J280"/>
    <mergeCell ref="I281:J281"/>
    <mergeCell ref="I282:J282"/>
    <mergeCell ref="I283:J283"/>
    <mergeCell ref="I284:J284"/>
    <mergeCell ref="I285:J285"/>
    <mergeCell ref="I286:J286"/>
    <mergeCell ref="I287:J287"/>
    <mergeCell ref="I288:J288"/>
    <mergeCell ref="I289:J289"/>
    <mergeCell ref="I290:J290"/>
    <mergeCell ref="I291:J291"/>
    <mergeCell ref="I292:J292"/>
    <mergeCell ref="I293:J293"/>
    <mergeCell ref="I294:J294"/>
    <mergeCell ref="I295:J295"/>
    <mergeCell ref="I296:J296"/>
    <mergeCell ref="I297:J297"/>
    <mergeCell ref="I298:J298"/>
    <mergeCell ref="I299:J299"/>
    <mergeCell ref="I300:J300"/>
    <mergeCell ref="I301:J301"/>
    <mergeCell ref="I302:J302"/>
    <mergeCell ref="I303:J303"/>
    <mergeCell ref="I304:J304"/>
    <mergeCell ref="I305:J305"/>
    <mergeCell ref="I306:J306"/>
    <mergeCell ref="I307:J307"/>
    <mergeCell ref="I308:J308"/>
    <mergeCell ref="I309:J309"/>
    <mergeCell ref="I310:J310"/>
    <mergeCell ref="I311:J311"/>
    <mergeCell ref="I312:J312"/>
    <mergeCell ref="I313:J313"/>
    <mergeCell ref="I314:J314"/>
    <mergeCell ref="I315:J315"/>
    <mergeCell ref="I316:J316"/>
    <mergeCell ref="I317:J317"/>
    <mergeCell ref="I318:J318"/>
    <mergeCell ref="I319:J319"/>
    <mergeCell ref="I320:J320"/>
    <mergeCell ref="I321:J321"/>
    <mergeCell ref="I322:J322"/>
    <mergeCell ref="I323:J323"/>
    <mergeCell ref="I324:J324"/>
    <mergeCell ref="I325:J325"/>
    <mergeCell ref="I326:J326"/>
    <mergeCell ref="I327:J327"/>
    <mergeCell ref="I328:J328"/>
    <mergeCell ref="I329:J329"/>
    <mergeCell ref="I330:J330"/>
    <mergeCell ref="I331:J331"/>
    <mergeCell ref="I332:J332"/>
    <mergeCell ref="I333:J333"/>
    <mergeCell ref="I334:J334"/>
    <mergeCell ref="I335:J335"/>
    <mergeCell ref="I336:J336"/>
    <mergeCell ref="I337:J337"/>
    <mergeCell ref="I338:J338"/>
    <mergeCell ref="I339:J339"/>
    <mergeCell ref="I340:J340"/>
    <mergeCell ref="I341:J341"/>
    <mergeCell ref="I342:J342"/>
    <mergeCell ref="I343:J343"/>
    <mergeCell ref="I344:J344"/>
    <mergeCell ref="I345:J345"/>
    <mergeCell ref="I346:J346"/>
    <mergeCell ref="I347:J347"/>
    <mergeCell ref="I354:J354"/>
    <mergeCell ref="I355:J355"/>
    <mergeCell ref="I356:J356"/>
    <mergeCell ref="I357:J357"/>
    <mergeCell ref="I348:J348"/>
    <mergeCell ref="I349:J349"/>
    <mergeCell ref="I350:J350"/>
    <mergeCell ref="I351:J351"/>
    <mergeCell ref="I352:J352"/>
    <mergeCell ref="I353:J353"/>
  </mergeCells>
  <hyperlinks>
    <hyperlink ref="I12" location="Kasutusjuhend!C34" display="?"/>
    <hyperlink ref="I14" location="Kasutusjuhend!C68" display="?"/>
    <hyperlink ref="I15" location="Kasutusjuhend!C70" display="?"/>
    <hyperlink ref="I16" location="Kasutusjuhend!C72" display="?"/>
    <hyperlink ref="I17" location="Kasutusjuhend!C74" display="?"/>
    <hyperlink ref="I18" location="Kasutusjuhend!C76" display="?"/>
    <hyperlink ref="I19" location="Kasutusjuhend!C78" display="?"/>
    <hyperlink ref="I21" location="Kasutusjuhend!C80" display="?"/>
    <hyperlink ref="I22" location="Kasutusjuhend!C82" display="?"/>
    <hyperlink ref="I24" location="Kasutusjuhend!C84" display="?"/>
    <hyperlink ref="I25" location="Kasutusjuhend!C112" display="?"/>
    <hyperlink ref="I26" location="Kasutusjuhend!C114" display="?"/>
    <hyperlink ref="I27" location="Kasutusjuhend!C116" display="?"/>
    <hyperlink ref="I28" location="Kasutusjuhend!C118" display="?"/>
    <hyperlink ref="I29" location="Kasutusjuhend!C120" display="?"/>
    <hyperlink ref="I30" location="Kasutusjuhend!C122" display="?"/>
    <hyperlink ref="I31" location="Kasutusjuhend!C150" display="?"/>
    <hyperlink ref="I39" location="Kasutusjuhend!C152" display="?"/>
  </hyperlinks>
  <printOptions/>
  <pageMargins left="0.7" right="0.7" top="0.75" bottom="0.75" header="0.3" footer="0.3"/>
  <pageSetup fitToHeight="0" fitToWidth="1" horizontalDpi="600" verticalDpi="600" orientation="portrait" paperSize="9" scale="60" r:id="rId3"/>
  <ignoredErrors>
    <ignoredError sqref="F39:F41 G43" unlockedFormula="1"/>
    <ignoredError sqref="G78 G196:G352 G69 G60 G57 G52 G82:G194" formula="1"/>
    <ignoredError sqref="G44" formula="1" unlockedFormula="1"/>
  </ignoredErrors>
  <drawing r:id="rId2"/>
  <legacyDrawing r:id="rId1"/>
</worksheet>
</file>

<file path=xl/worksheets/sheet2.xml><?xml version="1.0" encoding="utf-8"?>
<worksheet xmlns="http://schemas.openxmlformats.org/spreadsheetml/2006/main" xmlns:r="http://schemas.openxmlformats.org/officeDocument/2006/relationships">
  <sheetPr codeName="Sheet6"/>
  <dimension ref="A1:L300"/>
  <sheetViews>
    <sheetView zoomScalePageLayoutView="0" workbookViewId="0" topLeftCell="A1">
      <selection activeCell="A30" sqref="A30"/>
    </sheetView>
  </sheetViews>
  <sheetFormatPr defaultColWidth="9.140625" defaultRowHeight="12.75"/>
  <cols>
    <col min="1" max="1" width="73.7109375" style="0" bestFit="1" customWidth="1"/>
    <col min="3" max="3" width="60.00390625" style="0" customWidth="1"/>
    <col min="4" max="4" width="17.28125" style="0" bestFit="1" customWidth="1"/>
    <col min="5" max="5" width="15.00390625" style="0" bestFit="1" customWidth="1"/>
    <col min="6" max="6" width="15.00390625" style="0" customWidth="1"/>
    <col min="7" max="7" width="19.8515625" style="0" customWidth="1"/>
    <col min="8" max="8" width="20.28125" style="0" customWidth="1"/>
    <col min="9" max="9" width="26.8515625" style="0" customWidth="1"/>
    <col min="10" max="10" width="19.140625" style="0" customWidth="1"/>
    <col min="11" max="11" width="16.140625" style="0" bestFit="1" customWidth="1"/>
  </cols>
  <sheetData>
    <row r="1" spans="1:12" ht="12.75">
      <c r="A1" s="2" t="s">
        <v>9</v>
      </c>
      <c r="C1" t="s">
        <v>75</v>
      </c>
      <c r="E1" s="1" t="s">
        <v>25</v>
      </c>
      <c r="F1" s="1" t="s">
        <v>67</v>
      </c>
      <c r="G1" s="1" t="s">
        <v>68</v>
      </c>
      <c r="H1" s="1" t="s">
        <v>69</v>
      </c>
      <c r="I1" s="1" t="s">
        <v>66</v>
      </c>
      <c r="J1" s="1" t="s">
        <v>31</v>
      </c>
      <c r="K1" s="1" t="s">
        <v>70</v>
      </c>
      <c r="L1" s="1" t="s">
        <v>32</v>
      </c>
    </row>
    <row r="2" spans="1:12" ht="12.75">
      <c r="A2" s="2" t="s">
        <v>10</v>
      </c>
      <c r="C2" t="s">
        <v>76</v>
      </c>
      <c r="E2" s="1" t="s">
        <v>54</v>
      </c>
      <c r="F2" s="1" t="s">
        <v>57</v>
      </c>
      <c r="G2" s="1" t="s">
        <v>375</v>
      </c>
      <c r="H2" s="1" t="s">
        <v>54</v>
      </c>
      <c r="I2" s="1" t="s">
        <v>377</v>
      </c>
      <c r="J2" s="1" t="s">
        <v>378</v>
      </c>
      <c r="K2" s="1" t="s">
        <v>379</v>
      </c>
      <c r="L2" s="1" t="s">
        <v>33</v>
      </c>
    </row>
    <row r="3" spans="1:12" ht="12.75">
      <c r="A3" s="2" t="s">
        <v>2</v>
      </c>
      <c r="C3" t="s">
        <v>77</v>
      </c>
      <c r="E3" s="1" t="s">
        <v>55</v>
      </c>
      <c r="F3" s="1" t="s">
        <v>58</v>
      </c>
      <c r="G3" s="1" t="s">
        <v>59</v>
      </c>
      <c r="H3" s="1" t="s">
        <v>376</v>
      </c>
      <c r="I3" s="1" t="s">
        <v>380</v>
      </c>
      <c r="J3" s="1" t="s">
        <v>381</v>
      </c>
      <c r="K3" s="1" t="s">
        <v>382</v>
      </c>
      <c r="L3" s="1" t="s">
        <v>34</v>
      </c>
    </row>
    <row r="4" spans="1:12" ht="25.5">
      <c r="A4" s="2" t="s">
        <v>74</v>
      </c>
      <c r="C4" s="3" t="s">
        <v>78</v>
      </c>
      <c r="E4" s="1" t="s">
        <v>56</v>
      </c>
      <c r="F4" s="1" t="s">
        <v>59</v>
      </c>
      <c r="G4" s="1" t="s">
        <v>60</v>
      </c>
      <c r="H4" s="1" t="s">
        <v>375</v>
      </c>
      <c r="I4" s="1" t="s">
        <v>382</v>
      </c>
      <c r="J4" s="1" t="s">
        <v>380</v>
      </c>
      <c r="K4" s="1" t="s">
        <v>383</v>
      </c>
      <c r="L4" s="1" t="s">
        <v>35</v>
      </c>
    </row>
    <row r="5" spans="1:12" ht="12.75">
      <c r="A5" s="2" t="s">
        <v>760</v>
      </c>
      <c r="C5" t="s">
        <v>79</v>
      </c>
      <c r="E5" s="1" t="s">
        <v>384</v>
      </c>
      <c r="F5" s="1" t="s">
        <v>60</v>
      </c>
      <c r="G5" s="1" t="s">
        <v>62</v>
      </c>
      <c r="H5" s="1" t="s">
        <v>59</v>
      </c>
      <c r="I5" s="1" t="s">
        <v>385</v>
      </c>
      <c r="J5" s="1" t="s">
        <v>386</v>
      </c>
      <c r="K5" s="1" t="s">
        <v>385</v>
      </c>
      <c r="L5" s="1" t="s">
        <v>36</v>
      </c>
    </row>
    <row r="6" spans="3:12" ht="12.75">
      <c r="C6" t="s">
        <v>80</v>
      </c>
      <c r="F6" s="1" t="s">
        <v>61</v>
      </c>
      <c r="G6" s="1" t="s">
        <v>65</v>
      </c>
      <c r="H6" s="1" t="s">
        <v>60</v>
      </c>
      <c r="I6" s="1" t="s">
        <v>387</v>
      </c>
      <c r="J6" s="1" t="s">
        <v>388</v>
      </c>
      <c r="K6" s="1" t="s">
        <v>389</v>
      </c>
      <c r="L6" s="1" t="s">
        <v>37</v>
      </c>
    </row>
    <row r="7" spans="3:12" ht="12.75">
      <c r="C7" t="s">
        <v>81</v>
      </c>
      <c r="F7" s="1" t="s">
        <v>62</v>
      </c>
      <c r="G7" s="1"/>
      <c r="H7" s="1" t="s">
        <v>62</v>
      </c>
      <c r="I7" s="1" t="s">
        <v>390</v>
      </c>
      <c r="J7" s="1" t="s">
        <v>391</v>
      </c>
      <c r="K7" s="1" t="s">
        <v>392</v>
      </c>
      <c r="L7" s="1" t="s">
        <v>38</v>
      </c>
    </row>
    <row r="8" spans="3:12" ht="12.75">
      <c r="C8" t="s">
        <v>82</v>
      </c>
      <c r="F8" s="1" t="s">
        <v>63</v>
      </c>
      <c r="G8" s="1"/>
      <c r="H8" s="1" t="s">
        <v>65</v>
      </c>
      <c r="I8" s="1" t="s">
        <v>393</v>
      </c>
      <c r="J8" s="1" t="s">
        <v>65</v>
      </c>
      <c r="K8" s="1" t="s">
        <v>394</v>
      </c>
      <c r="L8" s="1" t="s">
        <v>39</v>
      </c>
    </row>
    <row r="9" spans="3:11" ht="63.75">
      <c r="C9" t="s">
        <v>83</v>
      </c>
      <c r="F9" s="4" t="s">
        <v>64</v>
      </c>
      <c r="G9" s="1"/>
      <c r="I9" t="s">
        <v>395</v>
      </c>
      <c r="J9" s="1"/>
      <c r="K9" t="s">
        <v>396</v>
      </c>
    </row>
    <row r="10" spans="3:11" ht="12.75">
      <c r="C10" t="s">
        <v>84</v>
      </c>
      <c r="F10" s="1" t="s">
        <v>65</v>
      </c>
      <c r="G10" s="1"/>
      <c r="I10" t="s">
        <v>397</v>
      </c>
      <c r="K10" t="s">
        <v>398</v>
      </c>
    </row>
    <row r="11" spans="3:11" ht="12.75">
      <c r="C11" t="s">
        <v>85</v>
      </c>
      <c r="F11" s="1"/>
      <c r="G11" s="1"/>
      <c r="I11" t="s">
        <v>61</v>
      </c>
      <c r="K11" t="s">
        <v>399</v>
      </c>
    </row>
    <row r="12" spans="3:11" ht="12.75">
      <c r="C12" t="s">
        <v>86</v>
      </c>
      <c r="F12" s="1"/>
      <c r="G12" s="1"/>
      <c r="I12" t="s">
        <v>394</v>
      </c>
      <c r="K12" t="s">
        <v>65</v>
      </c>
    </row>
    <row r="13" spans="3:9" ht="12.75">
      <c r="C13" t="s">
        <v>87</v>
      </c>
      <c r="F13" s="1"/>
      <c r="G13" s="1"/>
      <c r="I13" t="s">
        <v>63</v>
      </c>
    </row>
    <row r="14" spans="3:9" ht="38.25">
      <c r="C14" t="s">
        <v>88</v>
      </c>
      <c r="F14" s="1"/>
      <c r="G14" s="1"/>
      <c r="I14" s="3" t="s">
        <v>392</v>
      </c>
    </row>
    <row r="15" spans="3:9" ht="12.75">
      <c r="C15" t="s">
        <v>89</v>
      </c>
      <c r="F15" s="1"/>
      <c r="G15" s="1"/>
      <c r="I15" t="s">
        <v>65</v>
      </c>
    </row>
    <row r="16" spans="3:6" ht="12.75">
      <c r="C16" t="s">
        <v>90</v>
      </c>
      <c r="F16" s="1"/>
    </row>
    <row r="17" spans="3:6" ht="12.75">
      <c r="C17" t="s">
        <v>91</v>
      </c>
      <c r="F17" s="1"/>
    </row>
    <row r="18" spans="3:7" ht="12.75">
      <c r="C18" t="s">
        <v>92</v>
      </c>
      <c r="F18" s="17"/>
      <c r="G18" s="18"/>
    </row>
    <row r="19" spans="3:7" ht="12.75">
      <c r="C19" t="s">
        <v>93</v>
      </c>
      <c r="F19" s="17"/>
      <c r="G19" s="18"/>
    </row>
    <row r="20" spans="3:7" ht="12.75">
      <c r="C20" t="s">
        <v>94</v>
      </c>
      <c r="F20" s="18"/>
      <c r="G20" s="18"/>
    </row>
    <row r="21" spans="3:7" ht="12.75">
      <c r="C21" t="s">
        <v>95</v>
      </c>
      <c r="F21" s="18"/>
      <c r="G21" s="18"/>
    </row>
    <row r="22" spans="3:7" ht="12.75">
      <c r="C22" t="s">
        <v>96</v>
      </c>
      <c r="F22" s="18"/>
      <c r="G22" s="18"/>
    </row>
    <row r="23" spans="3:7" ht="12.75">
      <c r="C23" t="s">
        <v>97</v>
      </c>
      <c r="F23" s="18"/>
      <c r="G23" s="18"/>
    </row>
    <row r="24" spans="3:7" ht="12.75">
      <c r="C24" t="s">
        <v>98</v>
      </c>
      <c r="F24" s="18"/>
      <c r="G24" s="18"/>
    </row>
    <row r="25" spans="3:7" ht="15.75">
      <c r="C25" t="s">
        <v>99</v>
      </c>
      <c r="D25">
        <v>1</v>
      </c>
      <c r="E25" s="1" t="s">
        <v>749</v>
      </c>
      <c r="F25" s="19">
        <v>1700</v>
      </c>
      <c r="G25" s="18"/>
    </row>
    <row r="26" spans="3:7" ht="15.75">
      <c r="C26" t="s">
        <v>100</v>
      </c>
      <c r="D26">
        <v>2</v>
      </c>
      <c r="E26" s="1" t="s">
        <v>40</v>
      </c>
      <c r="F26" s="19">
        <v>370</v>
      </c>
      <c r="G26" s="18"/>
    </row>
    <row r="27" spans="3:7" ht="15.75">
      <c r="C27" t="s">
        <v>101</v>
      </c>
      <c r="D27">
        <v>3</v>
      </c>
      <c r="E27" s="1" t="s">
        <v>41</v>
      </c>
      <c r="F27" s="19">
        <v>675</v>
      </c>
      <c r="G27" s="18"/>
    </row>
    <row r="28" spans="3:7" ht="15.75">
      <c r="C28" t="s">
        <v>102</v>
      </c>
      <c r="D28">
        <v>4</v>
      </c>
      <c r="E28" s="1" t="s">
        <v>732</v>
      </c>
      <c r="F28" s="19">
        <v>650</v>
      </c>
      <c r="G28" s="18"/>
    </row>
    <row r="29" spans="3:7" ht="15.75">
      <c r="C29" t="s">
        <v>103</v>
      </c>
      <c r="D29">
        <v>5</v>
      </c>
      <c r="E29" s="1" t="s">
        <v>730</v>
      </c>
      <c r="F29" s="19">
        <v>660</v>
      </c>
      <c r="G29" s="18"/>
    </row>
    <row r="30" spans="3:7" ht="15.75">
      <c r="C30" t="s">
        <v>104</v>
      </c>
      <c r="D30">
        <v>6</v>
      </c>
      <c r="E30" s="1" t="s">
        <v>42</v>
      </c>
      <c r="F30" s="19">
        <v>1700</v>
      </c>
      <c r="G30" s="18"/>
    </row>
    <row r="31" spans="3:7" ht="15.75">
      <c r="C31" t="s">
        <v>105</v>
      </c>
      <c r="D31">
        <v>7</v>
      </c>
      <c r="E31" s="1" t="s">
        <v>43</v>
      </c>
      <c r="F31" s="19">
        <v>240</v>
      </c>
      <c r="G31" s="18"/>
    </row>
    <row r="32" spans="3:7" ht="15.75">
      <c r="C32" t="s">
        <v>106</v>
      </c>
      <c r="D32">
        <v>8</v>
      </c>
      <c r="E32" s="1" t="s">
        <v>731</v>
      </c>
      <c r="F32" s="19">
        <v>120</v>
      </c>
      <c r="G32" s="18"/>
    </row>
    <row r="33" spans="3:7" ht="15.75">
      <c r="C33" t="s">
        <v>107</v>
      </c>
      <c r="D33">
        <v>9</v>
      </c>
      <c r="E33" s="1" t="s">
        <v>44</v>
      </c>
      <c r="F33" s="19">
        <v>370</v>
      </c>
      <c r="G33" s="18"/>
    </row>
    <row r="34" spans="3:7" ht="15.75">
      <c r="C34" t="s">
        <v>108</v>
      </c>
      <c r="D34">
        <v>10</v>
      </c>
      <c r="E34" s="1" t="s">
        <v>45</v>
      </c>
      <c r="F34" s="19">
        <v>100</v>
      </c>
      <c r="G34" s="18"/>
    </row>
    <row r="35" spans="3:7" ht="15.75">
      <c r="C35" t="s">
        <v>109</v>
      </c>
      <c r="D35">
        <v>11</v>
      </c>
      <c r="E35" s="1" t="s">
        <v>46</v>
      </c>
      <c r="F35" s="19">
        <v>410</v>
      </c>
      <c r="G35" s="18"/>
    </row>
    <row r="36" spans="3:7" ht="15.75">
      <c r="C36" t="s">
        <v>110</v>
      </c>
      <c r="D36">
        <v>12</v>
      </c>
      <c r="E36" s="1" t="s">
        <v>47</v>
      </c>
      <c r="F36" s="19">
        <v>75</v>
      </c>
      <c r="G36" s="18"/>
    </row>
    <row r="37" spans="3:7" ht="15.75">
      <c r="C37" t="s">
        <v>111</v>
      </c>
      <c r="D37">
        <v>13</v>
      </c>
      <c r="E37" s="1" t="s">
        <v>48</v>
      </c>
      <c r="F37" s="19">
        <v>700</v>
      </c>
      <c r="G37" s="18"/>
    </row>
    <row r="38" spans="3:7" ht="15.75">
      <c r="C38" t="s">
        <v>112</v>
      </c>
      <c r="D38">
        <v>14</v>
      </c>
      <c r="E38" s="1" t="s">
        <v>49</v>
      </c>
      <c r="F38" s="19">
        <v>6</v>
      </c>
      <c r="G38" s="18"/>
    </row>
    <row r="39" spans="3:7" ht="15.75">
      <c r="C39" t="s">
        <v>113</v>
      </c>
      <c r="D39">
        <v>15</v>
      </c>
      <c r="E39" s="1" t="s">
        <v>50</v>
      </c>
      <c r="F39" s="19">
        <v>2</v>
      </c>
      <c r="G39" s="18"/>
    </row>
    <row r="40" spans="3:7" ht="15.75">
      <c r="C40" t="s">
        <v>114</v>
      </c>
      <c r="D40">
        <v>16</v>
      </c>
      <c r="E40" s="1" t="s">
        <v>51</v>
      </c>
      <c r="F40" s="19">
        <v>2</v>
      </c>
      <c r="G40" s="18"/>
    </row>
    <row r="41" spans="3:7" ht="15.75">
      <c r="C41" t="s">
        <v>115</v>
      </c>
      <c r="D41">
        <v>17</v>
      </c>
      <c r="E41" s="1" t="s">
        <v>52</v>
      </c>
      <c r="F41" s="19">
        <v>25</v>
      </c>
      <c r="G41" s="18"/>
    </row>
    <row r="42" spans="3:7" ht="12.75">
      <c r="C42" t="s">
        <v>116</v>
      </c>
      <c r="E42" s="1" t="s">
        <v>750</v>
      </c>
      <c r="F42" s="18"/>
      <c r="G42" s="18"/>
    </row>
    <row r="43" spans="3:7" ht="12.75">
      <c r="C43" t="s">
        <v>117</v>
      </c>
      <c r="E43" s="1" t="s">
        <v>751</v>
      </c>
      <c r="F43" s="18"/>
      <c r="G43" s="18"/>
    </row>
    <row r="44" spans="3:7" ht="12.75">
      <c r="C44" t="s">
        <v>118</v>
      </c>
      <c r="F44" s="18"/>
      <c r="G44" s="18"/>
    </row>
    <row r="45" ht="12.75">
      <c r="C45" t="s">
        <v>119</v>
      </c>
    </row>
    <row r="46" ht="12.75">
      <c r="C46" t="s">
        <v>120</v>
      </c>
    </row>
    <row r="47" ht="12.75">
      <c r="C47" t="s">
        <v>121</v>
      </c>
    </row>
    <row r="48" ht="12.75">
      <c r="C48" t="s">
        <v>122</v>
      </c>
    </row>
    <row r="49" ht="12.75">
      <c r="C49" t="s">
        <v>123</v>
      </c>
    </row>
    <row r="50" ht="12.75">
      <c r="C50" t="s">
        <v>124</v>
      </c>
    </row>
    <row r="51" ht="12.75">
      <c r="C51" t="s">
        <v>125</v>
      </c>
    </row>
    <row r="52" ht="12.75">
      <c r="C52" t="s">
        <v>126</v>
      </c>
    </row>
    <row r="53" ht="12.75">
      <c r="C53" t="s">
        <v>127</v>
      </c>
    </row>
    <row r="54" ht="12.75">
      <c r="C54" t="s">
        <v>128</v>
      </c>
    </row>
    <row r="55" ht="12.75">
      <c r="C55" t="s">
        <v>129</v>
      </c>
    </row>
    <row r="56" ht="12.75">
      <c r="C56" t="s">
        <v>130</v>
      </c>
    </row>
    <row r="57" ht="12.75">
      <c r="C57" t="s">
        <v>131</v>
      </c>
    </row>
    <row r="58" ht="12.75">
      <c r="C58" t="s">
        <v>132</v>
      </c>
    </row>
    <row r="59" ht="12.75">
      <c r="C59" t="s">
        <v>133</v>
      </c>
    </row>
    <row r="60" ht="12.75">
      <c r="C60" t="s">
        <v>134</v>
      </c>
    </row>
    <row r="61" ht="12.75">
      <c r="C61" t="s">
        <v>135</v>
      </c>
    </row>
    <row r="62" ht="12.75">
      <c r="C62" t="s">
        <v>136</v>
      </c>
    </row>
    <row r="63" ht="12.75">
      <c r="C63" t="s">
        <v>137</v>
      </c>
    </row>
    <row r="64" ht="12.75">
      <c r="C64" t="s">
        <v>138</v>
      </c>
    </row>
    <row r="65" ht="12.75">
      <c r="C65" t="s">
        <v>139</v>
      </c>
    </row>
    <row r="66" ht="12.75">
      <c r="C66" t="s">
        <v>140</v>
      </c>
    </row>
    <row r="67" ht="12.75">
      <c r="C67" t="s">
        <v>141</v>
      </c>
    </row>
    <row r="68" ht="12.75">
      <c r="C68" t="s">
        <v>142</v>
      </c>
    </row>
    <row r="69" ht="12.75">
      <c r="C69" t="s">
        <v>143</v>
      </c>
    </row>
    <row r="70" ht="12.75">
      <c r="C70" t="s">
        <v>144</v>
      </c>
    </row>
    <row r="71" ht="12.75">
      <c r="C71" t="s">
        <v>145</v>
      </c>
    </row>
    <row r="72" ht="12.75">
      <c r="C72" t="s">
        <v>146</v>
      </c>
    </row>
    <row r="73" ht="12.75">
      <c r="C73" t="s">
        <v>147</v>
      </c>
    </row>
    <row r="74" ht="12.75">
      <c r="C74" t="s">
        <v>148</v>
      </c>
    </row>
    <row r="75" ht="12.75">
      <c r="C75" t="s">
        <v>149</v>
      </c>
    </row>
    <row r="76" ht="12.75">
      <c r="C76" t="s">
        <v>150</v>
      </c>
    </row>
    <row r="77" ht="12.75">
      <c r="C77" t="s">
        <v>151</v>
      </c>
    </row>
    <row r="78" ht="12.75">
      <c r="C78" t="s">
        <v>152</v>
      </c>
    </row>
    <row r="79" ht="12.75">
      <c r="C79" t="s">
        <v>153</v>
      </c>
    </row>
    <row r="80" ht="12.75">
      <c r="C80" t="s">
        <v>154</v>
      </c>
    </row>
    <row r="81" ht="12.75">
      <c r="C81" t="s">
        <v>155</v>
      </c>
    </row>
    <row r="82" ht="12.75">
      <c r="C82" t="s">
        <v>156</v>
      </c>
    </row>
    <row r="83" ht="12.75">
      <c r="C83" t="s">
        <v>157</v>
      </c>
    </row>
    <row r="84" ht="12.75">
      <c r="C84" t="s">
        <v>158</v>
      </c>
    </row>
    <row r="85" ht="12.75">
      <c r="C85" t="s">
        <v>159</v>
      </c>
    </row>
    <row r="86" ht="12.75">
      <c r="C86" t="s">
        <v>160</v>
      </c>
    </row>
    <row r="87" ht="12.75">
      <c r="C87" t="s">
        <v>161</v>
      </c>
    </row>
    <row r="88" ht="12.75">
      <c r="C88" t="s">
        <v>162</v>
      </c>
    </row>
    <row r="89" ht="12.75">
      <c r="C89" t="s">
        <v>163</v>
      </c>
    </row>
    <row r="90" ht="12.75">
      <c r="C90" t="s">
        <v>164</v>
      </c>
    </row>
    <row r="91" ht="12.75">
      <c r="C91" t="s">
        <v>165</v>
      </c>
    </row>
    <row r="92" ht="12.75">
      <c r="C92" t="s">
        <v>166</v>
      </c>
    </row>
    <row r="93" ht="12.75">
      <c r="C93" t="s">
        <v>167</v>
      </c>
    </row>
    <row r="94" ht="12.75">
      <c r="C94" t="s">
        <v>168</v>
      </c>
    </row>
    <row r="95" ht="12.75">
      <c r="C95" t="s">
        <v>169</v>
      </c>
    </row>
    <row r="96" ht="12.75">
      <c r="C96" t="s">
        <v>170</v>
      </c>
    </row>
    <row r="97" ht="12.75">
      <c r="C97" t="s">
        <v>171</v>
      </c>
    </row>
    <row r="98" ht="12.75">
      <c r="C98" t="s">
        <v>172</v>
      </c>
    </row>
    <row r="99" ht="12.75">
      <c r="C99" t="s">
        <v>173</v>
      </c>
    </row>
    <row r="100" ht="12.75">
      <c r="C100" t="s">
        <v>174</v>
      </c>
    </row>
    <row r="101" ht="12.75">
      <c r="C101" t="s">
        <v>175</v>
      </c>
    </row>
    <row r="102" ht="12.75">
      <c r="C102" t="s">
        <v>176</v>
      </c>
    </row>
    <row r="103" ht="12.75">
      <c r="C103" t="s">
        <v>177</v>
      </c>
    </row>
    <row r="104" ht="12.75">
      <c r="C104" t="s">
        <v>178</v>
      </c>
    </row>
    <row r="105" ht="12.75">
      <c r="C105" t="s">
        <v>179</v>
      </c>
    </row>
    <row r="106" ht="12.75">
      <c r="C106" t="s">
        <v>180</v>
      </c>
    </row>
    <row r="107" ht="12.75">
      <c r="C107" t="s">
        <v>181</v>
      </c>
    </row>
    <row r="108" ht="12.75">
      <c r="C108" t="s">
        <v>182</v>
      </c>
    </row>
    <row r="109" ht="12.75">
      <c r="C109" t="s">
        <v>183</v>
      </c>
    </row>
    <row r="110" ht="12.75">
      <c r="C110" t="s">
        <v>184</v>
      </c>
    </row>
    <row r="111" ht="12.75">
      <c r="C111" t="s">
        <v>185</v>
      </c>
    </row>
    <row r="112" ht="12.75">
      <c r="C112" t="s">
        <v>186</v>
      </c>
    </row>
    <row r="113" ht="12.75">
      <c r="C113" t="s">
        <v>187</v>
      </c>
    </row>
    <row r="114" ht="12.75">
      <c r="C114" t="s">
        <v>188</v>
      </c>
    </row>
    <row r="115" ht="12.75">
      <c r="C115" t="s">
        <v>189</v>
      </c>
    </row>
    <row r="116" ht="12.75">
      <c r="C116" t="s">
        <v>190</v>
      </c>
    </row>
    <row r="117" ht="12.75">
      <c r="C117" t="s">
        <v>191</v>
      </c>
    </row>
    <row r="118" ht="12.75">
      <c r="C118" t="s">
        <v>192</v>
      </c>
    </row>
    <row r="119" ht="12.75">
      <c r="C119" t="s">
        <v>193</v>
      </c>
    </row>
    <row r="120" ht="12.75">
      <c r="C120" t="s">
        <v>194</v>
      </c>
    </row>
    <row r="121" ht="12.75">
      <c r="C121" t="s">
        <v>195</v>
      </c>
    </row>
    <row r="122" ht="12.75">
      <c r="C122" t="s">
        <v>196</v>
      </c>
    </row>
    <row r="123" ht="12.75">
      <c r="C123" t="s">
        <v>197</v>
      </c>
    </row>
    <row r="124" ht="12.75">
      <c r="C124" t="s">
        <v>198</v>
      </c>
    </row>
    <row r="125" ht="12.75">
      <c r="C125" t="s">
        <v>199</v>
      </c>
    </row>
    <row r="126" ht="12.75">
      <c r="C126" t="s">
        <v>200</v>
      </c>
    </row>
    <row r="127" ht="12.75">
      <c r="C127" t="s">
        <v>201</v>
      </c>
    </row>
    <row r="128" ht="12.75">
      <c r="C128" t="s">
        <v>202</v>
      </c>
    </row>
    <row r="129" ht="12.75">
      <c r="C129" t="s">
        <v>203</v>
      </c>
    </row>
    <row r="130" ht="12.75">
      <c r="C130" t="s">
        <v>204</v>
      </c>
    </row>
    <row r="131" ht="12.75">
      <c r="C131" t="s">
        <v>205</v>
      </c>
    </row>
    <row r="132" ht="12.75">
      <c r="C132" t="s">
        <v>206</v>
      </c>
    </row>
    <row r="133" ht="12.75">
      <c r="C133" t="s">
        <v>207</v>
      </c>
    </row>
    <row r="134" ht="12.75">
      <c r="C134" t="s">
        <v>208</v>
      </c>
    </row>
    <row r="135" ht="12.75">
      <c r="C135" t="s">
        <v>209</v>
      </c>
    </row>
    <row r="136" ht="12.75">
      <c r="C136" t="s">
        <v>210</v>
      </c>
    </row>
    <row r="137" ht="12.75">
      <c r="C137" t="s">
        <v>211</v>
      </c>
    </row>
    <row r="138" ht="12.75">
      <c r="C138" t="s">
        <v>212</v>
      </c>
    </row>
    <row r="139" ht="12.75">
      <c r="C139" t="s">
        <v>213</v>
      </c>
    </row>
    <row r="140" ht="12.75">
      <c r="C140" t="s">
        <v>214</v>
      </c>
    </row>
    <row r="141" ht="12.75">
      <c r="C141" t="s">
        <v>215</v>
      </c>
    </row>
    <row r="142" ht="12.75">
      <c r="C142" t="s">
        <v>216</v>
      </c>
    </row>
    <row r="143" ht="12.75">
      <c r="C143" t="s">
        <v>217</v>
      </c>
    </row>
    <row r="144" ht="12.75">
      <c r="C144" t="s">
        <v>218</v>
      </c>
    </row>
    <row r="145" ht="12.75">
      <c r="C145" t="s">
        <v>219</v>
      </c>
    </row>
    <row r="146" ht="12.75">
      <c r="C146" t="s">
        <v>220</v>
      </c>
    </row>
    <row r="147" ht="12.75">
      <c r="C147" t="s">
        <v>221</v>
      </c>
    </row>
    <row r="148" ht="12.75">
      <c r="C148" t="s">
        <v>222</v>
      </c>
    </row>
    <row r="149" ht="12.75">
      <c r="C149" t="s">
        <v>223</v>
      </c>
    </row>
    <row r="150" ht="12.75">
      <c r="C150" t="s">
        <v>224</v>
      </c>
    </row>
    <row r="151" ht="12.75">
      <c r="C151" t="s">
        <v>225</v>
      </c>
    </row>
    <row r="152" ht="12.75">
      <c r="C152" t="s">
        <v>226</v>
      </c>
    </row>
    <row r="153" ht="12.75">
      <c r="C153" t="s">
        <v>227</v>
      </c>
    </row>
    <row r="154" ht="12.75">
      <c r="C154" t="s">
        <v>228</v>
      </c>
    </row>
    <row r="155" ht="12.75">
      <c r="C155" t="s">
        <v>229</v>
      </c>
    </row>
    <row r="156" ht="12.75">
      <c r="C156" t="s">
        <v>230</v>
      </c>
    </row>
    <row r="157" ht="12.75">
      <c r="C157" t="s">
        <v>231</v>
      </c>
    </row>
    <row r="158" ht="12.75">
      <c r="C158" t="s">
        <v>232</v>
      </c>
    </row>
    <row r="159" ht="12.75">
      <c r="C159" t="s">
        <v>233</v>
      </c>
    </row>
    <row r="160" ht="12.75">
      <c r="C160" t="s">
        <v>234</v>
      </c>
    </row>
    <row r="161" ht="12.75">
      <c r="C161" t="s">
        <v>235</v>
      </c>
    </row>
    <row r="162" ht="12.75">
      <c r="C162" t="s">
        <v>236</v>
      </c>
    </row>
    <row r="163" ht="12.75">
      <c r="C163" t="s">
        <v>237</v>
      </c>
    </row>
    <row r="164" ht="12.75">
      <c r="C164" t="s">
        <v>238</v>
      </c>
    </row>
    <row r="165" ht="12.75">
      <c r="C165" t="s">
        <v>239</v>
      </c>
    </row>
    <row r="166" ht="12.75">
      <c r="C166" t="s">
        <v>240</v>
      </c>
    </row>
    <row r="167" ht="12.75">
      <c r="C167" t="s">
        <v>241</v>
      </c>
    </row>
    <row r="168" ht="12.75">
      <c r="C168" t="s">
        <v>242</v>
      </c>
    </row>
    <row r="169" ht="12.75">
      <c r="C169" t="s">
        <v>243</v>
      </c>
    </row>
    <row r="170" ht="12.75">
      <c r="C170" t="s">
        <v>244</v>
      </c>
    </row>
    <row r="171" ht="12.75">
      <c r="C171" t="s">
        <v>245</v>
      </c>
    </row>
    <row r="172" ht="12.75">
      <c r="C172" t="s">
        <v>246</v>
      </c>
    </row>
    <row r="173" ht="12.75">
      <c r="C173" t="s">
        <v>247</v>
      </c>
    </row>
    <row r="174" ht="12.75">
      <c r="C174" t="s">
        <v>248</v>
      </c>
    </row>
    <row r="175" ht="12.75">
      <c r="C175" t="s">
        <v>249</v>
      </c>
    </row>
    <row r="176" ht="12.75">
      <c r="C176" t="s">
        <v>250</v>
      </c>
    </row>
    <row r="177" ht="12.75">
      <c r="C177" t="s">
        <v>251</v>
      </c>
    </row>
    <row r="178" ht="12.75">
      <c r="C178" t="s">
        <v>252</v>
      </c>
    </row>
    <row r="179" ht="12.75">
      <c r="C179" t="s">
        <v>253</v>
      </c>
    </row>
    <row r="180" ht="12.75">
      <c r="C180" t="s">
        <v>254</v>
      </c>
    </row>
    <row r="181" ht="12.75">
      <c r="C181" t="s">
        <v>255</v>
      </c>
    </row>
    <row r="182" ht="12.75">
      <c r="C182" t="s">
        <v>256</v>
      </c>
    </row>
    <row r="183" ht="12.75">
      <c r="C183" t="s">
        <v>257</v>
      </c>
    </row>
    <row r="184" ht="12.75">
      <c r="C184" t="s">
        <v>258</v>
      </c>
    </row>
    <row r="185" ht="12.75">
      <c r="C185" t="s">
        <v>259</v>
      </c>
    </row>
    <row r="186" ht="12.75">
      <c r="C186" t="s">
        <v>260</v>
      </c>
    </row>
    <row r="187" ht="12.75">
      <c r="C187" t="s">
        <v>261</v>
      </c>
    </row>
    <row r="188" ht="12.75">
      <c r="C188" t="s">
        <v>262</v>
      </c>
    </row>
    <row r="189" ht="12.75">
      <c r="C189" t="s">
        <v>263</v>
      </c>
    </row>
    <row r="190" ht="12.75">
      <c r="C190" t="s">
        <v>264</v>
      </c>
    </row>
    <row r="191" ht="12.75">
      <c r="C191" t="s">
        <v>265</v>
      </c>
    </row>
    <row r="192" ht="12.75">
      <c r="C192" t="s">
        <v>266</v>
      </c>
    </row>
    <row r="193" ht="12.75">
      <c r="C193" t="s">
        <v>267</v>
      </c>
    </row>
    <row r="194" ht="12.75">
      <c r="C194" t="s">
        <v>268</v>
      </c>
    </row>
    <row r="195" ht="12.75">
      <c r="C195" t="s">
        <v>269</v>
      </c>
    </row>
    <row r="196" ht="12.75">
      <c r="C196" t="s">
        <v>270</v>
      </c>
    </row>
    <row r="197" ht="12.75">
      <c r="C197" t="s">
        <v>271</v>
      </c>
    </row>
    <row r="198" ht="12.75">
      <c r="C198" t="s">
        <v>272</v>
      </c>
    </row>
    <row r="199" ht="12.75">
      <c r="C199" t="s">
        <v>273</v>
      </c>
    </row>
    <row r="200" ht="12.75">
      <c r="C200" t="s">
        <v>274</v>
      </c>
    </row>
    <row r="201" ht="12.75">
      <c r="C201" t="s">
        <v>275</v>
      </c>
    </row>
    <row r="202" ht="12.75">
      <c r="C202" t="s">
        <v>276</v>
      </c>
    </row>
    <row r="203" ht="12.75">
      <c r="C203" t="s">
        <v>277</v>
      </c>
    </row>
    <row r="204" ht="12.75">
      <c r="C204" t="s">
        <v>278</v>
      </c>
    </row>
    <row r="205" ht="12.75">
      <c r="C205" t="s">
        <v>279</v>
      </c>
    </row>
    <row r="206" ht="12.75">
      <c r="C206" t="s">
        <v>280</v>
      </c>
    </row>
    <row r="207" ht="12.75">
      <c r="C207" t="s">
        <v>281</v>
      </c>
    </row>
    <row r="208" ht="12.75">
      <c r="C208" t="s">
        <v>282</v>
      </c>
    </row>
    <row r="209" ht="12.75">
      <c r="C209" t="s">
        <v>283</v>
      </c>
    </row>
    <row r="210" ht="12.75">
      <c r="C210" t="s">
        <v>284</v>
      </c>
    </row>
    <row r="211" ht="12.75">
      <c r="C211" t="s">
        <v>285</v>
      </c>
    </row>
    <row r="212" ht="12.75">
      <c r="C212" t="s">
        <v>286</v>
      </c>
    </row>
    <row r="213" ht="12.75">
      <c r="C213" t="s">
        <v>287</v>
      </c>
    </row>
    <row r="214" ht="12.75">
      <c r="C214" t="s">
        <v>288</v>
      </c>
    </row>
    <row r="215" ht="12.75">
      <c r="C215" t="s">
        <v>289</v>
      </c>
    </row>
    <row r="216" ht="12.75">
      <c r="C216" t="s">
        <v>290</v>
      </c>
    </row>
    <row r="217" ht="12.75">
      <c r="C217" t="s">
        <v>291</v>
      </c>
    </row>
    <row r="218" ht="12.75">
      <c r="C218" t="s">
        <v>292</v>
      </c>
    </row>
    <row r="219" ht="12.75">
      <c r="C219" t="s">
        <v>293</v>
      </c>
    </row>
    <row r="220" ht="12.75">
      <c r="C220" t="s">
        <v>294</v>
      </c>
    </row>
    <row r="221" ht="12.75">
      <c r="C221" t="s">
        <v>295</v>
      </c>
    </row>
    <row r="222" ht="12.75">
      <c r="C222" t="s">
        <v>296</v>
      </c>
    </row>
    <row r="223" ht="12.75">
      <c r="C223" t="s">
        <v>297</v>
      </c>
    </row>
    <row r="224" ht="12.75">
      <c r="C224" t="s">
        <v>298</v>
      </c>
    </row>
    <row r="225" ht="12.75">
      <c r="C225" t="s">
        <v>299</v>
      </c>
    </row>
    <row r="226" ht="12.75">
      <c r="C226" t="s">
        <v>300</v>
      </c>
    </row>
    <row r="227" ht="12.75">
      <c r="C227" t="s">
        <v>301</v>
      </c>
    </row>
    <row r="228" ht="12.75">
      <c r="C228" t="s">
        <v>302</v>
      </c>
    </row>
    <row r="229" ht="12.75">
      <c r="C229" t="s">
        <v>303</v>
      </c>
    </row>
    <row r="230" ht="12.75">
      <c r="C230" t="s">
        <v>304</v>
      </c>
    </row>
    <row r="231" ht="12.75">
      <c r="C231" t="s">
        <v>305</v>
      </c>
    </row>
    <row r="232" ht="12.75">
      <c r="C232" t="s">
        <v>306</v>
      </c>
    </row>
    <row r="233" ht="12.75">
      <c r="C233" t="s">
        <v>307</v>
      </c>
    </row>
    <row r="234" ht="12.75">
      <c r="C234" t="s">
        <v>308</v>
      </c>
    </row>
    <row r="235" ht="12.75">
      <c r="C235" t="s">
        <v>309</v>
      </c>
    </row>
    <row r="236" ht="12.75">
      <c r="C236" t="s">
        <v>310</v>
      </c>
    </row>
    <row r="237" ht="12.75">
      <c r="C237" t="s">
        <v>311</v>
      </c>
    </row>
    <row r="238" ht="12.75">
      <c r="C238" t="s">
        <v>312</v>
      </c>
    </row>
    <row r="239" ht="12.75">
      <c r="C239" t="s">
        <v>313</v>
      </c>
    </row>
    <row r="240" ht="12.75">
      <c r="C240" t="s">
        <v>314</v>
      </c>
    </row>
    <row r="241" ht="12.75">
      <c r="C241" t="s">
        <v>315</v>
      </c>
    </row>
    <row r="242" ht="12.75">
      <c r="C242" t="s">
        <v>316</v>
      </c>
    </row>
    <row r="243" ht="12.75">
      <c r="C243" t="s">
        <v>317</v>
      </c>
    </row>
    <row r="244" ht="12.75">
      <c r="C244" t="s">
        <v>318</v>
      </c>
    </row>
    <row r="245" ht="12.75">
      <c r="C245" t="s">
        <v>319</v>
      </c>
    </row>
    <row r="246" ht="12.75">
      <c r="C246" t="s">
        <v>320</v>
      </c>
    </row>
    <row r="247" ht="12.75">
      <c r="C247" t="s">
        <v>321</v>
      </c>
    </row>
    <row r="248" ht="12.75">
      <c r="C248" t="s">
        <v>322</v>
      </c>
    </row>
    <row r="249" ht="12.75">
      <c r="C249" t="s">
        <v>323</v>
      </c>
    </row>
    <row r="250" ht="12.75">
      <c r="C250" t="s">
        <v>324</v>
      </c>
    </row>
    <row r="251" ht="12.75">
      <c r="C251" t="s">
        <v>325</v>
      </c>
    </row>
    <row r="252" ht="12.75">
      <c r="C252" t="s">
        <v>326</v>
      </c>
    </row>
    <row r="253" ht="12.75">
      <c r="C253" t="s">
        <v>327</v>
      </c>
    </row>
    <row r="254" ht="12.75">
      <c r="C254" t="s">
        <v>328</v>
      </c>
    </row>
    <row r="255" ht="12.75">
      <c r="C255" t="s">
        <v>329</v>
      </c>
    </row>
    <row r="256" ht="12.75">
      <c r="C256" t="s">
        <v>330</v>
      </c>
    </row>
    <row r="257" ht="12.75">
      <c r="C257" t="s">
        <v>331</v>
      </c>
    </row>
    <row r="258" ht="12.75">
      <c r="C258" t="s">
        <v>332</v>
      </c>
    </row>
    <row r="259" ht="12.75">
      <c r="C259" t="s">
        <v>333</v>
      </c>
    </row>
    <row r="260" ht="12.75">
      <c r="C260" t="s">
        <v>334</v>
      </c>
    </row>
    <row r="261" ht="12.75">
      <c r="C261" t="s">
        <v>335</v>
      </c>
    </row>
    <row r="262" ht="12.75">
      <c r="C262" t="s">
        <v>336</v>
      </c>
    </row>
    <row r="263" ht="12.75">
      <c r="C263" t="s">
        <v>337</v>
      </c>
    </row>
    <row r="264" ht="12.75">
      <c r="C264" t="s">
        <v>338</v>
      </c>
    </row>
    <row r="265" ht="12.75">
      <c r="C265" t="s">
        <v>339</v>
      </c>
    </row>
    <row r="266" ht="12.75">
      <c r="C266" t="s">
        <v>340</v>
      </c>
    </row>
    <row r="267" ht="12.75">
      <c r="C267" t="s">
        <v>341</v>
      </c>
    </row>
    <row r="268" ht="12.75">
      <c r="C268" t="s">
        <v>342</v>
      </c>
    </row>
    <row r="269" ht="12.75">
      <c r="C269" t="s">
        <v>343</v>
      </c>
    </row>
    <row r="270" ht="12.75">
      <c r="C270" t="s">
        <v>344</v>
      </c>
    </row>
    <row r="271" ht="12.75">
      <c r="C271" t="s">
        <v>345</v>
      </c>
    </row>
    <row r="272" ht="12.75">
      <c r="C272" t="s">
        <v>346</v>
      </c>
    </row>
    <row r="273" ht="12.75">
      <c r="C273" t="s">
        <v>347</v>
      </c>
    </row>
    <row r="274" ht="12.75">
      <c r="C274" t="s">
        <v>348</v>
      </c>
    </row>
    <row r="275" ht="12.75">
      <c r="C275" t="s">
        <v>349</v>
      </c>
    </row>
    <row r="276" ht="12.75">
      <c r="C276" t="s">
        <v>350</v>
      </c>
    </row>
    <row r="277" ht="12.75">
      <c r="C277" t="s">
        <v>351</v>
      </c>
    </row>
    <row r="278" ht="12.75">
      <c r="C278" t="s">
        <v>352</v>
      </c>
    </row>
    <row r="279" ht="12.75">
      <c r="C279" t="s">
        <v>353</v>
      </c>
    </row>
    <row r="280" ht="12.75">
      <c r="C280" t="s">
        <v>354</v>
      </c>
    </row>
    <row r="281" ht="12.75">
      <c r="C281" t="s">
        <v>355</v>
      </c>
    </row>
    <row r="282" ht="12.75">
      <c r="C282" t="s">
        <v>356</v>
      </c>
    </row>
    <row r="283" ht="12.75">
      <c r="C283" t="s">
        <v>357</v>
      </c>
    </row>
    <row r="284" ht="12.75">
      <c r="C284" t="s">
        <v>358</v>
      </c>
    </row>
    <row r="285" ht="12.75">
      <c r="C285" t="s">
        <v>359</v>
      </c>
    </row>
    <row r="286" ht="12.75">
      <c r="C286" t="s">
        <v>360</v>
      </c>
    </row>
    <row r="287" ht="12.75">
      <c r="C287" t="s">
        <v>361</v>
      </c>
    </row>
    <row r="288" ht="12.75">
      <c r="C288" t="s">
        <v>362</v>
      </c>
    </row>
    <row r="289" ht="12.75">
      <c r="C289" t="s">
        <v>363</v>
      </c>
    </row>
    <row r="290" ht="12.75">
      <c r="C290" t="s">
        <v>364</v>
      </c>
    </row>
    <row r="291" ht="12.75">
      <c r="C291" t="s">
        <v>365</v>
      </c>
    </row>
    <row r="292" ht="12.75">
      <c r="C292" t="s">
        <v>366</v>
      </c>
    </row>
    <row r="293" ht="12.75">
      <c r="C293" t="s">
        <v>367</v>
      </c>
    </row>
    <row r="294" ht="12.75">
      <c r="C294" t="s">
        <v>368</v>
      </c>
    </row>
    <row r="295" ht="12.75">
      <c r="C295" t="s">
        <v>369</v>
      </c>
    </row>
    <row r="296" ht="12.75">
      <c r="C296" t="s">
        <v>370</v>
      </c>
    </row>
    <row r="297" ht="12.75">
      <c r="C297" t="s">
        <v>371</v>
      </c>
    </row>
    <row r="298" ht="12.75">
      <c r="C298" t="s">
        <v>372</v>
      </c>
    </row>
    <row r="299" ht="12.75">
      <c r="C299" t="s">
        <v>373</v>
      </c>
    </row>
    <row r="300" ht="12.75">
      <c r="C300" t="s">
        <v>374</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2:I166"/>
  <sheetViews>
    <sheetView zoomScale="115" zoomScaleNormal="115" zoomScalePageLayoutView="0" workbookViewId="0" topLeftCell="A1">
      <selection activeCell="E1" sqref="E1"/>
    </sheetView>
  </sheetViews>
  <sheetFormatPr defaultColWidth="9.140625" defaultRowHeight="12.75"/>
  <cols>
    <col min="1" max="1" width="15.7109375" style="5" customWidth="1"/>
    <col min="2" max="2" width="3.7109375" style="5" customWidth="1"/>
    <col min="3" max="3" width="16.00390625" style="5" customWidth="1"/>
    <col min="4" max="6" width="15.7109375" style="5" customWidth="1"/>
    <col min="7" max="7" width="27.421875" style="5" customWidth="1"/>
    <col min="8" max="16384" width="9.140625" style="5" customWidth="1"/>
  </cols>
  <sheetData>
    <row r="1" ht="108" customHeight="1"/>
    <row r="2" spans="2:7" ht="16.5">
      <c r="B2" s="128" t="s">
        <v>755</v>
      </c>
      <c r="C2" s="128"/>
      <c r="D2" s="128"/>
      <c r="E2" s="128"/>
      <c r="F2" s="128"/>
      <c r="G2" s="128"/>
    </row>
    <row r="3" spans="2:7" ht="16.5">
      <c r="B3" s="129"/>
      <c r="C3" s="129"/>
      <c r="D3" s="129"/>
      <c r="E3" s="129"/>
      <c r="F3" s="129"/>
      <c r="G3" s="129"/>
    </row>
    <row r="5" spans="2:7" s="6" customFormat="1" ht="34.5" customHeight="1">
      <c r="B5" s="130" t="s">
        <v>768</v>
      </c>
      <c r="C5" s="130"/>
      <c r="D5" s="130"/>
      <c r="E5" s="130"/>
      <c r="F5" s="130"/>
      <c r="G5" s="130"/>
    </row>
    <row r="6" spans="2:7" ht="12" customHeight="1">
      <c r="B6" s="22"/>
      <c r="C6" s="7"/>
      <c r="D6" s="7"/>
      <c r="E6" s="7"/>
      <c r="F6" s="7"/>
      <c r="G6" s="7"/>
    </row>
    <row r="7" spans="2:7" ht="34.5" customHeight="1">
      <c r="B7" s="130" t="s">
        <v>756</v>
      </c>
      <c r="C7" s="130"/>
      <c r="D7" s="130"/>
      <c r="E7" s="130"/>
      <c r="F7" s="130"/>
      <c r="G7" s="130"/>
    </row>
    <row r="8" spans="2:3" ht="16.5">
      <c r="B8" s="131"/>
      <c r="C8" s="131"/>
    </row>
    <row r="9" spans="2:7" ht="15" customHeight="1">
      <c r="B9" s="135" t="s">
        <v>691</v>
      </c>
      <c r="C9" s="135"/>
      <c r="D9" s="135"/>
      <c r="E9" s="135"/>
      <c r="F9" s="135"/>
      <c r="G9" s="135"/>
    </row>
    <row r="10" spans="2:3" ht="16.5">
      <c r="B10" s="131"/>
      <c r="C10" s="131"/>
    </row>
    <row r="11" spans="2:7" s="6" customFormat="1" ht="31.5" customHeight="1">
      <c r="B11" s="130" t="s">
        <v>767</v>
      </c>
      <c r="C11" s="130"/>
      <c r="D11" s="130"/>
      <c r="E11" s="130"/>
      <c r="F11" s="130"/>
      <c r="G11" s="130"/>
    </row>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6.5">
      <c r="B30" s="5" t="s">
        <v>693</v>
      </c>
    </row>
    <row r="32" spans="1:8" ht="33">
      <c r="A32" s="20" t="s">
        <v>701</v>
      </c>
      <c r="B32" s="9" t="s">
        <v>692</v>
      </c>
      <c r="C32" s="130" t="s">
        <v>709</v>
      </c>
      <c r="D32" s="130"/>
      <c r="E32" s="130"/>
      <c r="F32" s="130"/>
      <c r="G32" s="130"/>
      <c r="H32" s="10"/>
    </row>
    <row r="33" spans="4:9" ht="16.5">
      <c r="D33" s="130"/>
      <c r="E33" s="130"/>
      <c r="F33" s="130"/>
      <c r="G33" s="130"/>
      <c r="H33" s="130"/>
      <c r="I33" s="130"/>
    </row>
    <row r="34" spans="3:7" ht="51" customHeight="1">
      <c r="C34" s="130" t="s">
        <v>710</v>
      </c>
      <c r="D34" s="130"/>
      <c r="E34" s="130"/>
      <c r="F34" s="130"/>
      <c r="G34" s="130"/>
    </row>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row r="63" ht="14.25"/>
    <row r="64" spans="2:7" ht="16.5">
      <c r="B64" s="132" t="s">
        <v>698</v>
      </c>
      <c r="C64" s="132"/>
      <c r="D64" s="132"/>
      <c r="E64" s="132"/>
      <c r="F64" s="132"/>
      <c r="G64" s="132"/>
    </row>
    <row r="66" spans="1:7" ht="31.5" customHeight="1">
      <c r="A66" s="20" t="s">
        <v>701</v>
      </c>
      <c r="B66" s="11" t="s">
        <v>12</v>
      </c>
      <c r="C66" s="133" t="s">
        <v>711</v>
      </c>
      <c r="D66" s="134"/>
      <c r="E66" s="134"/>
      <c r="F66" s="134"/>
      <c r="G66" s="134"/>
    </row>
    <row r="68" spans="1:7" ht="31.5" customHeight="1">
      <c r="A68" s="20" t="s">
        <v>701</v>
      </c>
      <c r="B68" s="12" t="s">
        <v>13</v>
      </c>
      <c r="C68" s="133" t="s">
        <v>712</v>
      </c>
      <c r="D68" s="134"/>
      <c r="E68" s="134"/>
      <c r="F68" s="134"/>
      <c r="G68" s="134"/>
    </row>
    <row r="70" spans="1:7" ht="31.5" customHeight="1">
      <c r="A70" s="20" t="s">
        <v>701</v>
      </c>
      <c r="B70" s="12" t="s">
        <v>15</v>
      </c>
      <c r="C70" s="136" t="s">
        <v>713</v>
      </c>
      <c r="D70" s="134"/>
      <c r="E70" s="134"/>
      <c r="F70" s="134"/>
      <c r="G70" s="134"/>
    </row>
    <row r="72" spans="1:7" s="6" customFormat="1" ht="64.5" customHeight="1">
      <c r="A72" s="20" t="s">
        <v>701</v>
      </c>
      <c r="B72" s="12" t="s">
        <v>16</v>
      </c>
      <c r="C72" s="130" t="s">
        <v>714</v>
      </c>
      <c r="D72" s="130"/>
      <c r="E72" s="130"/>
      <c r="F72" s="130"/>
      <c r="G72" s="130"/>
    </row>
    <row r="74" spans="1:7" ht="75.75" customHeight="1">
      <c r="A74" s="20" t="s">
        <v>701</v>
      </c>
      <c r="B74" s="12" t="s">
        <v>17</v>
      </c>
      <c r="C74" s="130" t="s">
        <v>715</v>
      </c>
      <c r="D74" s="130"/>
      <c r="E74" s="130"/>
      <c r="F74" s="130"/>
      <c r="G74" s="130"/>
    </row>
    <row r="76" spans="1:7" ht="31.5" customHeight="1">
      <c r="A76" s="20" t="s">
        <v>701</v>
      </c>
      <c r="B76" s="12" t="s">
        <v>18</v>
      </c>
      <c r="C76" s="133" t="s">
        <v>716</v>
      </c>
      <c r="D76" s="134"/>
      <c r="E76" s="134"/>
      <c r="F76" s="134"/>
      <c r="G76" s="134"/>
    </row>
    <row r="78" spans="1:7" ht="31.5" customHeight="1">
      <c r="A78" s="20" t="s">
        <v>701</v>
      </c>
      <c r="B78" s="12" t="s">
        <v>685</v>
      </c>
      <c r="C78" s="133" t="s">
        <v>717</v>
      </c>
      <c r="D78" s="134"/>
      <c r="E78" s="134"/>
      <c r="F78" s="134"/>
      <c r="G78" s="134"/>
    </row>
    <row r="80" spans="1:7" s="6" customFormat="1" ht="31.5" customHeight="1">
      <c r="A80" s="20" t="s">
        <v>701</v>
      </c>
      <c r="B80" s="12" t="s">
        <v>20</v>
      </c>
      <c r="C80" s="133" t="s">
        <v>718</v>
      </c>
      <c r="D80" s="134"/>
      <c r="E80" s="134"/>
      <c r="F80" s="134"/>
      <c r="G80" s="134"/>
    </row>
    <row r="82" spans="1:7" ht="31.5" customHeight="1">
      <c r="A82" s="20" t="s">
        <v>701</v>
      </c>
      <c r="B82" s="12" t="s">
        <v>22</v>
      </c>
      <c r="C82" s="133" t="s">
        <v>719</v>
      </c>
      <c r="D82" s="134"/>
      <c r="E82" s="134"/>
      <c r="F82" s="134"/>
      <c r="G82" s="134"/>
    </row>
    <row r="83" ht="14.25"/>
    <row r="84" ht="14.25"/>
    <row r="85" ht="14.25"/>
    <row r="86" ht="14.25"/>
    <row r="87" ht="14.25"/>
    <row r="88" ht="14.25"/>
    <row r="89" ht="14.25"/>
    <row r="90" ht="14.25"/>
    <row r="91" ht="14.25"/>
    <row r="92" ht="14.25"/>
    <row r="93" ht="14.25"/>
    <row r="94" ht="14.25"/>
    <row r="95" ht="14.25"/>
    <row r="96" ht="14.25"/>
    <row r="97" ht="14.25"/>
    <row r="98" ht="14.25"/>
    <row r="99" ht="14.25"/>
    <row r="100" ht="14.25"/>
    <row r="101" ht="14.25"/>
    <row r="102" ht="14.25"/>
    <row r="103" ht="14.25"/>
    <row r="104" ht="14.25"/>
    <row r="105" ht="14.25"/>
    <row r="106" ht="14.25"/>
    <row r="107" ht="14.25"/>
    <row r="108" spans="3:7" ht="16.5">
      <c r="C108" s="134" t="s">
        <v>694</v>
      </c>
      <c r="D108" s="134"/>
      <c r="E108" s="134"/>
      <c r="F108" s="134"/>
      <c r="G108" s="134"/>
    </row>
    <row r="110" spans="1:7" ht="31.5" customHeight="1">
      <c r="A110" s="20" t="s">
        <v>701</v>
      </c>
      <c r="B110" s="12" t="s">
        <v>24</v>
      </c>
      <c r="C110" s="133" t="s">
        <v>720</v>
      </c>
      <c r="D110" s="133"/>
      <c r="E110" s="133"/>
      <c r="F110" s="133"/>
      <c r="G110" s="133"/>
    </row>
    <row r="112" spans="1:7" s="6" customFormat="1" ht="31.5" customHeight="1">
      <c r="A112" s="20" t="s">
        <v>701</v>
      </c>
      <c r="B112" s="12" t="s">
        <v>26</v>
      </c>
      <c r="C112" s="133" t="s">
        <v>721</v>
      </c>
      <c r="D112" s="134"/>
      <c r="E112" s="134"/>
      <c r="F112" s="134"/>
      <c r="G112" s="134"/>
    </row>
    <row r="114" spans="1:7" s="6" customFormat="1" ht="31.5" customHeight="1">
      <c r="A114" s="20" t="s">
        <v>701</v>
      </c>
      <c r="B114" s="12" t="s">
        <v>27</v>
      </c>
      <c r="C114" s="133" t="s">
        <v>722</v>
      </c>
      <c r="D114" s="134"/>
      <c r="E114" s="134"/>
      <c r="F114" s="134"/>
      <c r="G114" s="134"/>
    </row>
    <row r="116" spans="1:7" ht="31.5" customHeight="1">
      <c r="A116" s="20" t="s">
        <v>701</v>
      </c>
      <c r="B116" s="12" t="s">
        <v>28</v>
      </c>
      <c r="C116" s="133" t="s">
        <v>723</v>
      </c>
      <c r="D116" s="134"/>
      <c r="E116" s="134"/>
      <c r="F116" s="134"/>
      <c r="G116" s="134"/>
    </row>
    <row r="118" spans="1:7" s="6" customFormat="1" ht="31.5" customHeight="1">
      <c r="A118" s="20" t="s">
        <v>701</v>
      </c>
      <c r="B118" s="12" t="s">
        <v>29</v>
      </c>
      <c r="C118" s="133" t="s">
        <v>724</v>
      </c>
      <c r="D118" s="134"/>
      <c r="E118" s="134"/>
      <c r="F118" s="134"/>
      <c r="G118" s="134"/>
    </row>
    <row r="120" spans="1:7" s="6" customFormat="1" ht="31.5" customHeight="1">
      <c r="A120" s="20" t="s">
        <v>701</v>
      </c>
      <c r="B120" s="12" t="s">
        <v>695</v>
      </c>
      <c r="C120" s="133" t="s">
        <v>725</v>
      </c>
      <c r="D120" s="134"/>
      <c r="E120" s="134"/>
      <c r="F120" s="134"/>
      <c r="G120" s="134"/>
    </row>
    <row r="121" ht="14.25"/>
    <row r="122" ht="14.25"/>
    <row r="123" ht="14.25"/>
    <row r="124" ht="14.25"/>
    <row r="125" ht="14.25"/>
    <row r="126" ht="14.25"/>
    <row r="127" ht="14.25"/>
    <row r="128" ht="14.25"/>
    <row r="129" ht="14.25"/>
    <row r="130" ht="14.25"/>
    <row r="131" ht="14.25"/>
    <row r="132" ht="14.25"/>
    <row r="133" ht="14.25"/>
    <row r="134" ht="14.25"/>
    <row r="135" ht="14.25"/>
    <row r="136" ht="14.25"/>
    <row r="137" ht="14.25"/>
    <row r="138" ht="14.25"/>
    <row r="139" ht="14.25"/>
    <row r="140" ht="14.25"/>
    <row r="141" ht="14.25"/>
    <row r="142" ht="14.25"/>
    <row r="143" ht="14.25"/>
    <row r="144" ht="14.25"/>
    <row r="145" ht="14.25"/>
    <row r="146" spans="3:7" ht="14.25">
      <c r="C146" s="134" t="s">
        <v>696</v>
      </c>
      <c r="D146" s="134"/>
      <c r="E146" s="134"/>
      <c r="F146" s="134"/>
      <c r="G146" s="134"/>
    </row>
    <row r="148" spans="1:7" s="6" customFormat="1" ht="47.25" customHeight="1">
      <c r="A148" s="20" t="s">
        <v>701</v>
      </c>
      <c r="B148" s="12" t="s">
        <v>697</v>
      </c>
      <c r="C148" s="130" t="s">
        <v>726</v>
      </c>
      <c r="D148" s="138"/>
      <c r="E148" s="138"/>
      <c r="F148" s="138"/>
      <c r="G148" s="138"/>
    </row>
    <row r="150" spans="3:7" ht="16.5">
      <c r="C150" s="139" t="s">
        <v>757</v>
      </c>
      <c r="D150" s="139"/>
      <c r="E150" s="139"/>
      <c r="F150" s="139"/>
      <c r="G150" s="139"/>
    </row>
    <row r="151" spans="3:7" ht="16.5">
      <c r="C151" s="16"/>
      <c r="D151" s="16"/>
      <c r="E151" s="16"/>
      <c r="F151" s="16"/>
      <c r="G151" s="16"/>
    </row>
    <row r="152" spans="1:7" ht="81.75" customHeight="1">
      <c r="A152" s="20" t="s">
        <v>701</v>
      </c>
      <c r="C152" s="137" t="s">
        <v>769</v>
      </c>
      <c r="D152" s="137"/>
      <c r="E152" s="137"/>
      <c r="F152" s="137"/>
      <c r="G152" s="137"/>
    </row>
    <row r="153" spans="1:7" ht="16.5">
      <c r="A153" s="20"/>
      <c r="C153" s="23"/>
      <c r="D153" s="23"/>
      <c r="E153" s="23"/>
      <c r="F153" s="23"/>
      <c r="G153" s="23"/>
    </row>
    <row r="154" spans="1:7" s="83" customFormat="1" ht="34.5" customHeight="1">
      <c r="A154" s="82"/>
      <c r="C154" s="127" t="s">
        <v>766</v>
      </c>
      <c r="D154" s="127"/>
      <c r="E154" s="127"/>
      <c r="F154" s="127"/>
      <c r="G154" s="127"/>
    </row>
    <row r="155" spans="1:7" ht="15" customHeight="1">
      <c r="A155" s="8"/>
      <c r="C155" s="13"/>
      <c r="D155" s="13"/>
      <c r="E155" s="13"/>
      <c r="F155" s="13"/>
      <c r="G155" s="13"/>
    </row>
    <row r="156" spans="1:7" s="15" customFormat="1" ht="14.25">
      <c r="A156" s="14"/>
      <c r="C156" s="21"/>
      <c r="D156" s="21"/>
      <c r="E156" s="21"/>
      <c r="F156" s="21"/>
      <c r="G156" s="21"/>
    </row>
    <row r="157" spans="1:7" ht="15" customHeight="1">
      <c r="A157" s="8"/>
      <c r="C157" s="13"/>
      <c r="D157" s="13"/>
      <c r="E157" s="13"/>
      <c r="F157" s="13"/>
      <c r="G157" s="13"/>
    </row>
    <row r="158" spans="1:7" ht="15" customHeight="1">
      <c r="A158" s="8"/>
      <c r="C158" s="13"/>
      <c r="D158" s="13"/>
      <c r="E158" s="13"/>
      <c r="F158" s="13"/>
      <c r="G158" s="13"/>
    </row>
    <row r="159" spans="1:7" ht="15" customHeight="1">
      <c r="A159" s="8"/>
      <c r="C159" s="13"/>
      <c r="D159" s="13"/>
      <c r="E159" s="13"/>
      <c r="F159" s="13"/>
      <c r="G159" s="13"/>
    </row>
    <row r="160" spans="1:7" ht="15" customHeight="1">
      <c r="A160" s="8"/>
      <c r="C160" s="13"/>
      <c r="D160" s="13"/>
      <c r="E160" s="13"/>
      <c r="F160" s="13"/>
      <c r="G160" s="13"/>
    </row>
    <row r="161" ht="14.25"/>
    <row r="162" ht="14.25"/>
    <row r="163" ht="14.25"/>
    <row r="164" ht="14.25"/>
    <row r="165" ht="14.25"/>
    <row r="166" ht="16.5">
      <c r="C166" s="5" t="s">
        <v>758</v>
      </c>
    </row>
  </sheetData>
  <sheetProtection/>
  <mergeCells count="33">
    <mergeCell ref="C150:G150"/>
    <mergeCell ref="C108:G108"/>
    <mergeCell ref="C110:G110"/>
    <mergeCell ref="C112:G112"/>
    <mergeCell ref="C114:G114"/>
    <mergeCell ref="C152:G152"/>
    <mergeCell ref="C116:G116"/>
    <mergeCell ref="C118:G118"/>
    <mergeCell ref="C120:G120"/>
    <mergeCell ref="C146:G146"/>
    <mergeCell ref="C148:G148"/>
    <mergeCell ref="C74:G74"/>
    <mergeCell ref="D33:I33"/>
    <mergeCell ref="C76:G76"/>
    <mergeCell ref="C78:G78"/>
    <mergeCell ref="C80:G80"/>
    <mergeCell ref="C82:G82"/>
    <mergeCell ref="B9:G9"/>
    <mergeCell ref="C32:G32"/>
    <mergeCell ref="C34:G34"/>
    <mergeCell ref="C68:G68"/>
    <mergeCell ref="C70:G70"/>
    <mergeCell ref="C72:G72"/>
    <mergeCell ref="C154:G154"/>
    <mergeCell ref="B2:G2"/>
    <mergeCell ref="B3:G3"/>
    <mergeCell ref="B5:G5"/>
    <mergeCell ref="B8:C8"/>
    <mergeCell ref="B64:G64"/>
    <mergeCell ref="C66:G66"/>
    <mergeCell ref="B10:C10"/>
    <mergeCell ref="B7:G7"/>
    <mergeCell ref="B11:G11"/>
  </mergeCells>
  <hyperlinks>
    <hyperlink ref="A32" location="'EHITUSTEGEVUSE EELARVE'!A1" display="Tagasi"/>
    <hyperlink ref="A66" location="'EHITUSTEGEVUSE EELARVE'!A1" display="Tagasi"/>
    <hyperlink ref="A68" location="'EHITUSTEGEVUSE EELARVE'!A1" display="Tagasi"/>
    <hyperlink ref="A70" location="'EHITUSTEGEVUSE EELARVE'!A1" display="Tagasi"/>
    <hyperlink ref="A72" location="'EHITUSTEGEVUSE EELARVE'!A1" display="Tagasi"/>
    <hyperlink ref="A74" location="'EHITUSTEGEVUSE EELARVE'!A1" display="Tagasi"/>
    <hyperlink ref="A76" location="'EHITUSTEGEVUSE EELARVE'!A1" display="Tagasi"/>
    <hyperlink ref="A78" location="'EHITUSTEGEVUSE EELARVE'!A1" display="Tagasi"/>
    <hyperlink ref="A80" location="'EHITUSTEGEVUSE EELARVE'!A1" display="Tagasi"/>
    <hyperlink ref="A82" location="'EHITUSTEGEVUSE EELARVE'!A1" display="Tagasi"/>
    <hyperlink ref="A110" location="'EHITUSTEGEVUSE EELARVE'!A1" display="Tagasi"/>
    <hyperlink ref="A112" location="'EHITUSTEGEVUSE EELARVE'!A1" display="Tagasi"/>
    <hyperlink ref="A114" location="'EHITUSTEGEVUSE EELARVE'!A1" display="Tagasi"/>
    <hyperlink ref="A116" location="'EHITUSTEGEVUSE EELARVE'!A1" display="Tagasi"/>
    <hyperlink ref="A118" location="'EHITUSTEGEVUSE EELARVE'!A1" display="Tagasi"/>
    <hyperlink ref="A120" location="'EHITUSTEGEVUSE EELARVE'!A1" display="Tagasi"/>
    <hyperlink ref="A148" location="'EHITUSTEGEVUSE EELARVE'!A1" display="Tagasi"/>
    <hyperlink ref="A152" location="'EHITUSTEGEVUSE EELARVE'!L42" display="Tagasi"/>
  </hyperlink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Niina Türk</cp:lastModifiedBy>
  <cp:lastPrinted>2015-02-26T07:09:25Z</cp:lastPrinted>
  <dcterms:created xsi:type="dcterms:W3CDTF">2010-03-23T10:34:53Z</dcterms:created>
  <dcterms:modified xsi:type="dcterms:W3CDTF">2015-03-20T11:17:01Z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