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050" windowHeight="765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eelarve'!$A$6:$G$341</definedName>
  </definedNames>
  <calcPr fullCalcOnLoad="1"/>
</workbook>
</file>

<file path=xl/sharedStrings.xml><?xml version="1.0" encoding="utf-8"?>
<sst xmlns="http://schemas.openxmlformats.org/spreadsheetml/2006/main" count="1145" uniqueCount="1081">
  <si>
    <t>Maht</t>
  </si>
  <si>
    <t>Ühik</t>
  </si>
  <si>
    <t>Ehitise andmed</t>
  </si>
  <si>
    <t>Ehitise põhikonstruktsiooni materjalid</t>
  </si>
  <si>
    <t>Kavandatav tegevus</t>
  </si>
  <si>
    <t>INVESTEERINGUOBJEKTI KIRJELDUS</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</si>
  <si>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</si>
  <si>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</si>
  <si>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</si>
  <si>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</si>
  <si>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</si>
  <si>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</si>
  <si>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</si>
  <si>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</si>
  <si>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</si>
  <si>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</si>
  <si>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</si>
  <si>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</si>
  <si>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</si>
  <si>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</si>
  <si>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</si>
  <si>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</si>
  <si>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</si>
  <si>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</si>
  <si>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</si>
  <si>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</si>
  <si>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</si>
  <si>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</si>
  <si>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</si>
  <si>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</si>
  <si>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</si>
  <si>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</si>
  <si>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</si>
  <si>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</si>
  <si>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</si>
  <si>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</si>
  <si>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</si>
  <si>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</si>
  <si>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</si>
  <si>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</si>
  <si>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</si>
  <si>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</si>
  <si>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</si>
  <si>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</si>
  <si>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</si>
  <si>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</si>
  <si>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</si>
  <si>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</si>
  <si>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</si>
  <si>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</si>
  <si>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</si>
  <si>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</si>
  <si>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</si>
  <si>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</si>
  <si>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</si>
  <si>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</si>
  <si>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</si>
  <si>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</si>
  <si>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</si>
  <si>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</si>
  <si>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</si>
  <si>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</si>
  <si>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</si>
  <si>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</si>
  <si>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</si>
  <si>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</si>
  <si>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</si>
  <si>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</si>
  <si>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</si>
  <si>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</si>
  <si>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</si>
  <si>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</si>
  <si>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</si>
  <si>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</si>
  <si>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</si>
  <si>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</si>
  <si>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</si>
  <si>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</si>
  <si>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</si>
  <si>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</si>
  <si>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</si>
  <si>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</si>
  <si>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</si>
  <si>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</si>
  <si>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</si>
  <si>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</si>
  <si>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</si>
  <si>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</si>
  <si>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</si>
  <si>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</si>
  <si>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</si>
  <si>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</si>
  <si>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</si>
  <si>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</si>
  <si>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</si>
  <si>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</si>
  <si>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</si>
  <si>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</si>
  <si>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</si>
  <si>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</si>
  <si>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</si>
  <si>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</si>
  <si>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</si>
  <si>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</si>
  <si>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</si>
  <si>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</si>
  <si>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</si>
  <si>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</si>
  <si>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</si>
  <si>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</si>
  <si>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</si>
  <si>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</si>
  <si>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</si>
  <si>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</si>
  <si>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</si>
  <si>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</si>
  <si>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</si>
  <si>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</si>
  <si>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</si>
  <si>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</si>
  <si>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</si>
  <si>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</si>
  <si>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</si>
  <si>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</si>
  <si>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</si>
  <si>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</si>
  <si>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</si>
  <si>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</si>
  <si>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</si>
  <si>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</si>
  <si>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</si>
  <si>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</si>
  <si>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</si>
  <si>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</si>
  <si>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</si>
  <si>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</si>
  <si>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</si>
  <si>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</si>
  <si>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</si>
  <si>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</si>
  <si>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</si>
  <si>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</si>
  <si>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</si>
  <si>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</si>
  <si>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</si>
  <si>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</si>
  <si>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</si>
  <si>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</si>
  <si>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</si>
  <si>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</si>
  <si>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</si>
  <si>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</si>
  <si>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</si>
  <si>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</si>
  <si>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</si>
  <si>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</si>
  <si>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</si>
  <si>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</si>
  <si>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</si>
  <si>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</si>
  <si>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</si>
  <si>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</si>
  <si>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</si>
  <si>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</si>
  <si>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</si>
  <si>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</si>
  <si>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</si>
  <si>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</si>
  <si>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</si>
  <si>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</si>
  <si>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</si>
  <si>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</si>
  <si>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</si>
  <si>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</si>
  <si>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</si>
  <si>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</si>
  <si>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</si>
  <si>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</si>
  <si>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</si>
  <si>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</si>
  <si>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</si>
  <si>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</si>
  <si>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</si>
  <si>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</si>
  <si>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</si>
  <si>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</si>
  <si>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</si>
  <si>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</si>
  <si>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</si>
  <si>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</si>
  <si>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</si>
  <si>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</si>
  <si>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</si>
  <si>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</si>
  <si>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</si>
  <si>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</si>
  <si>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</si>
  <si>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</si>
  <si>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</si>
  <si>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</si>
  <si>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</si>
  <si>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</si>
  <si>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</si>
  <si>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</si>
  <si>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</si>
  <si>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</si>
  <si>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</si>
  <si>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</si>
  <si>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</si>
  <si>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</si>
  <si>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</si>
  <si>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</si>
  <si>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</si>
  <si>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</si>
  <si>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</si>
  <si>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</si>
  <si>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</si>
  <si>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</si>
  <si>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</si>
  <si>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</si>
  <si>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</si>
  <si>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</si>
  <si>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</si>
  <si>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</si>
  <si>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</si>
  <si>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</si>
  <si>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</si>
  <si>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</si>
  <si>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</si>
  <si>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</si>
  <si>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</si>
  <si>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</si>
  <si>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</si>
  <si>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</si>
  <si>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</si>
  <si>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</si>
  <si>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</si>
  <si>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</si>
  <si>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</si>
  <si>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</si>
  <si>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</si>
  <si>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</si>
  <si>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</si>
  <si>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</si>
  <si>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</si>
  <si>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</si>
  <si>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</si>
  <si>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</si>
  <si>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</si>
  <si>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</si>
  <si>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</si>
  <si>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</si>
  <si>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</si>
  <si>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</si>
  <si>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</si>
  <si>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</si>
  <si>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</si>
  <si>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</si>
  <si>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</si>
  <si>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</si>
  <si>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</si>
  <si>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</si>
  <si>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</si>
  <si>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</si>
  <si>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</si>
  <si>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</si>
  <si>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</si>
  <si>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</si>
  <si>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</si>
  <si>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</si>
  <si>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</si>
  <si>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</si>
  <si>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</si>
  <si>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</si>
  <si>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</si>
  <si>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</si>
  <si>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</si>
  <si>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</si>
  <si>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</si>
  <si>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</si>
  <si>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</si>
  <si>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</si>
  <si>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</si>
  <si>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</si>
  <si>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</si>
  <si>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</si>
  <si>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</si>
  <si>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</si>
  <si>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</si>
  <si>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</si>
  <si>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</si>
  <si>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</si>
  <si>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</si>
  <si>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</si>
  <si>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</si>
  <si>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</si>
  <si>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</si>
  <si>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</si>
  <si>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</si>
  <si>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</si>
  <si>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</si>
  <si>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</si>
  <si>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</si>
  <si>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</si>
  <si>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</si>
  <si>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</si>
  <si>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</si>
  <si>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</si>
  <si>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</si>
  <si>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</si>
  <si>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</si>
  <si>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</si>
  <si>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</si>
  <si>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</si>
  <si>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</si>
  <si>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</si>
  <si>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</si>
  <si>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</si>
  <si>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</si>
  <si>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</si>
  <si>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</si>
  <si>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</si>
  <si>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</si>
  <si>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</si>
  <si>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</si>
  <si>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</si>
  <si>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</si>
  <si>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</si>
  <si>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</si>
  <si>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</si>
  <si>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</si>
  <si>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</si>
  <si>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</si>
  <si>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</si>
  <si>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</si>
  <si>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</si>
  <si>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</si>
  <si>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</si>
  <si>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</si>
  <si>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</si>
  <si>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</si>
  <si>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</si>
  <si>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</si>
  <si>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</si>
  <si>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</si>
  <si>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</si>
  <si>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</si>
  <si>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</si>
  <si>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</si>
  <si>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</si>
  <si>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</si>
  <si>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</si>
  <si>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</si>
  <si>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</si>
  <si>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</si>
  <si>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</si>
  <si>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</si>
  <si>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</si>
  <si>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</si>
  <si>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</si>
  <si>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</si>
  <si>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</si>
  <si>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</si>
  <si>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</si>
  <si>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</si>
  <si>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</si>
  <si>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</si>
  <si>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</si>
  <si>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</si>
  <si>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</si>
  <si>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</si>
  <si>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</si>
  <si>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</si>
  <si>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</si>
  <si>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</si>
  <si>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</si>
  <si>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</si>
  <si>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</si>
  <si>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</si>
  <si>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</si>
  <si>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</si>
  <si>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</si>
  <si>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</si>
  <si>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</si>
  <si>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</si>
  <si>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</si>
  <si>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</si>
  <si>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</si>
  <si>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</si>
  <si>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</si>
  <si>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</si>
  <si>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</si>
  <si>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</si>
  <si>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</si>
  <si>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</si>
  <si>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</si>
  <si>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</si>
  <si>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</si>
  <si>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</si>
  <si>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</si>
  <si>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</si>
  <si>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</si>
  <si>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</si>
  <si>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</si>
  <si>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</si>
  <si>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</si>
  <si>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</si>
  <si>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</si>
  <si>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</si>
  <si>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</si>
  <si>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</si>
  <si>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</si>
  <si>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</si>
  <si>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</si>
  <si>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</si>
  <si>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</si>
  <si>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</si>
  <si>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</si>
  <si>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</si>
  <si>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</si>
  <si>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</si>
  <si>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</si>
  <si>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</si>
  <si>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</si>
  <si>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</si>
  <si>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</si>
  <si>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</si>
  <si>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</si>
  <si>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</si>
  <si>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</si>
  <si>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</si>
  <si>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</si>
  <si>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</si>
  <si>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</si>
  <si>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</si>
  <si>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</si>
  <si>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</si>
  <si>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</si>
  <si>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</si>
  <si>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</si>
  <si>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</si>
  <si>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</si>
  <si>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</si>
  <si>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</si>
  <si>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</si>
  <si>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</si>
  <si>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</si>
  <si>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</si>
  <si>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Aknad</t>
  </si>
  <si>
    <t>Aknalauad</t>
  </si>
  <si>
    <t>Alumiiniumaknad</t>
  </si>
  <si>
    <t>Terasaknad</t>
  </si>
  <si>
    <t>Puit- ja puitalumiiniumaknad</t>
  </si>
  <si>
    <t>Välisuksed ja väravad</t>
  </si>
  <si>
    <t>Lukustus ja varustus</t>
  </si>
  <si>
    <t>Alumiiniumuksed ja -väravad</t>
  </si>
  <si>
    <t>Terasuksed ja -väravad</t>
  </si>
  <si>
    <t>Täisklaasuksed</t>
  </si>
  <si>
    <t>Puituksed ja -väravad</t>
  </si>
  <si>
    <t>Rõdud ja terrassid</t>
  </si>
  <si>
    <t>Pinnakatted</t>
  </si>
  <si>
    <t>Üksikelemendid</t>
  </si>
  <si>
    <t>Piirded ja käiguteed</t>
  </si>
  <si>
    <t>Hooldusplatvormid, sillad, käiguteed</t>
  </si>
  <si>
    <t>Elementtrepid</t>
  </si>
  <si>
    <t>Katusetarindid</t>
  </si>
  <si>
    <t>Tasanduskihid</t>
  </si>
  <si>
    <t>Katusekatted</t>
  </si>
  <si>
    <t>Vaheseinad</t>
  </si>
  <si>
    <t>Värvkatted</t>
  </si>
  <si>
    <t>Klaasvaheseinad</t>
  </si>
  <si>
    <t>Metallvaheseinad</t>
  </si>
  <si>
    <t>Laotud vaheseinad</t>
  </si>
  <si>
    <t>Elementvaheseinad</t>
  </si>
  <si>
    <t>Puit- ja kipsplaatvaheseinad</t>
  </si>
  <si>
    <t>Siseaknad</t>
  </si>
  <si>
    <t>Siseuksed</t>
  </si>
  <si>
    <t>Alumiiniumuksed</t>
  </si>
  <si>
    <t>Terasuksed</t>
  </si>
  <si>
    <t>Klaasuksed</t>
  </si>
  <si>
    <t>Puituksed</t>
  </si>
  <si>
    <t>Siseseinte pinnakatted</t>
  </si>
  <si>
    <t>Betoonist elemendid</t>
  </si>
  <si>
    <t>Plaatkatted</t>
  </si>
  <si>
    <t>Puitvooderdus</t>
  </si>
  <si>
    <t>Looduskivivooder</t>
  </si>
  <si>
    <t>Lageda pinnakatted</t>
  </si>
  <si>
    <t>Betoonlagede tasandus</t>
  </si>
  <si>
    <t>Lagede metall- ja plekk-katted, ripplaed</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</si>
  <si>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</si>
  <si>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</si>
  <si>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</si>
  <si>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</si>
  <si>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</si>
  <si>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</si>
  <si>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</si>
  <si>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</si>
  <si>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</si>
  <si>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</si>
  <si>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</si>
  <si>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</si>
  <si>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</si>
  <si>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</si>
  <si>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</si>
  <si>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</si>
  <si>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</si>
  <si>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</si>
  <si>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</si>
  <si>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</si>
  <si>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</si>
  <si>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</si>
  <si>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</si>
  <si>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</si>
  <si>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</si>
  <si>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</si>
  <si>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</si>
  <si>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</si>
  <si>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</si>
  <si>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</si>
  <si>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</si>
  <si>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</si>
  <si>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</si>
  <si>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</si>
  <si>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</si>
  <si>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</si>
  <si>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</si>
  <si>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</si>
  <si>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</si>
  <si>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</si>
  <si>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</si>
  <si>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</si>
  <si>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</si>
  <si>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</si>
  <si>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</si>
  <si>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</si>
  <si>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</si>
  <si>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</si>
  <si>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</si>
  <si>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</si>
  <si>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</si>
  <si>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</si>
  <si>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</si>
  <si>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</si>
  <si>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</si>
  <si>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</si>
  <si>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</si>
  <si>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</si>
  <si>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</si>
  <si>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</si>
  <si>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</si>
  <si>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</si>
  <si>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</si>
  <si>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</si>
  <si>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</si>
  <si>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</si>
  <si>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</si>
  <si>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</si>
  <si>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</si>
  <si>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</si>
  <si>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</si>
  <si>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</si>
  <si>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</si>
  <si>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</si>
  <si>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</si>
  <si>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</si>
  <si>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</si>
  <si>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</si>
  <si>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</si>
  <si>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</si>
  <si>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</si>
  <si>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</si>
  <si>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</si>
  <si>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</si>
  <si>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</si>
  <si>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</si>
  <si>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</si>
  <si>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</si>
  <si>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</si>
  <si>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</si>
  <si>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</si>
  <si>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</si>
  <si>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</si>
  <si>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</si>
  <si>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</si>
  <si>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</si>
  <si>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</si>
  <si>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</si>
  <si>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</si>
  <si>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</si>
  <si>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</si>
  <si>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</si>
  <si>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</si>
  <si>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</si>
  <si>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</si>
  <si>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</si>
  <si>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Maksumus  
(EUR)</t>
  </si>
  <si>
    <t xml:space="preserve">Kulud kokku (EUR): </t>
  </si>
  <si>
    <t>Kulud + KM (EUR):</t>
  </si>
  <si>
    <t>Piksekaitse ja maandus</t>
  </si>
  <si>
    <t>Käibemaks (20%):</t>
  </si>
  <si>
    <t>Ühiku maksumus
 (EUR)</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</si>
  <si>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</si>
  <si>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</si>
  <si>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</si>
  <si>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</si>
  <si>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Sooja-ja hüdroisolatsioon</t>
  </si>
  <si>
    <t xml:space="preserve">Mahtude märkimisel tuleb silmas pidada töömahtude mõõtmise ja tööde arvestamise reegleid. Nt. kui tegemist on kaevetöödega siis ei ole kohane märkida komplekti hind vaid märkida tuleb kas m2, m3 või kraavide puhul m. </t>
  </si>
  <si>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</si>
  <si>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</si>
  <si>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</si>
  <si>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t>Profiilplekk</t>
  </si>
  <si>
    <t>Teekate</t>
  </si>
  <si>
    <t xml:space="preserve">  </t>
  </si>
  <si>
    <t xml:space="preserve">   </t>
  </si>
  <si>
    <t>12620 Muuseumi- ja raamatukoguhooned</t>
  </si>
  <si>
    <t xml:space="preserve">12621 Muuseum, kunstigalerii </t>
  </si>
  <si>
    <t>Lisa 2</t>
  </si>
  <si>
    <t>SELGITUS</t>
  </si>
  <si>
    <t>Ehitise nimetus</t>
  </si>
  <si>
    <t>Ehitisregistri kood</t>
  </si>
  <si>
    <t>Katastritunnus</t>
  </si>
  <si>
    <t>Antud eelarveosa ei hõlma rajatise aluspõrandaid nn. platse (nt. tahkesõnnikuhoidla "põrand")</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</si>
  <si>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</si>
  <si>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</si>
  <si>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</si>
  <si>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</si>
  <si>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</si>
  <si>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</si>
  <si>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</si>
  <si>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</si>
  <si>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</si>
  <si>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</si>
  <si>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</si>
  <si>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</si>
  <si>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121 Pinnase koorimine</t>
  </si>
  <si>
    <t>Kasvumulla eemaldamine hoone alt ja ladustamine</t>
  </si>
  <si>
    <t>122 Kaeved</t>
  </si>
  <si>
    <t>Pinnase kaevamine hoone tarindite rajamiseks</t>
  </si>
  <si>
    <t>123 Täited</t>
  </si>
  <si>
    <t>Aluse tegemine ja täide hoone all</t>
  </si>
  <si>
    <t>124 Pinnase vedu</t>
  </si>
  <si>
    <t>Kaevatud kasvumulla ja pinnase äravedu</t>
  </si>
  <si>
    <t>131 Lõhkamine</t>
  </si>
  <si>
    <t>132 Lõhatud pinnase äravedu</t>
  </si>
  <si>
    <t>Lõhatud pinnase äravedu, kulud mahapanekukohas</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</si>
  <si>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</si>
  <si>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</si>
  <si>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</si>
  <si>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</si>
  <si>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</si>
  <si>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</si>
  <si>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</si>
  <si>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</si>
  <si>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</si>
  <si>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</si>
  <si>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</si>
  <si>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</si>
  <si>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</si>
  <si>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</si>
  <si>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</si>
  <si>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</si>
  <si>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</si>
  <si>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</si>
  <si>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161 Mulded</t>
  </si>
  <si>
    <t>162 Kaeved</t>
  </si>
  <si>
    <t>163 Täide</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</si>
  <si>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</si>
  <si>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</si>
  <si>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</si>
  <si>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</si>
  <si>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</si>
  <si>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 xml:space="preserve">Teede ja parkimisalade seotud või sidumata kulumiskihtide rajamine (killustik- ja asfaltkatted), teekatte märgistus. </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</si>
  <si>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</si>
  <si>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</si>
  <si>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</si>
  <si>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</si>
  <si>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</si>
  <si>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</si>
  <si>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</si>
  <si>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211 Liiv- ja killustikalused</t>
  </si>
  <si>
    <t xml:space="preserve">Seina-, posti- ja alusmüüride taldmikud ning ankurdus. </t>
  </si>
  <si>
    <t>212 Betoontarindid</t>
  </si>
  <si>
    <t>213 Metalltarindid</t>
  </si>
  <si>
    <t>214 Müüritis</t>
  </si>
  <si>
    <t>215 Elemendid</t>
  </si>
  <si>
    <t>216 Sooja- ja hüdroisolatsioon</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</si>
  <si>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</si>
  <si>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</si>
  <si>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</si>
  <si>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</si>
  <si>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</si>
  <si>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</si>
  <si>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</si>
  <si>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</si>
  <si>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</si>
  <si>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</si>
  <si>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</si>
  <si>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</si>
  <si>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</si>
  <si>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</si>
  <si>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</si>
  <si>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</si>
  <si>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</si>
  <si>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</si>
  <si>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</si>
  <si>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</si>
  <si>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</si>
  <si>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</si>
  <si>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</si>
  <si>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</si>
  <si>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</si>
  <si>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</si>
  <si>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</si>
  <si>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</si>
  <si>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 xml:space="preserve">Pandused, šahtid, kanalid, tunnelid, masina- ja seadme alused kaitseraamid, hooldus- ja muud süvendid, ujumis- ja muud basseinitarindid. </t>
  </si>
  <si>
    <t>3 KANDETARINDID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</si>
  <si>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</si>
  <si>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</si>
  <si>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</si>
  <si>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</si>
  <si>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</si>
  <si>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</si>
  <si>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</si>
  <si>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</si>
  <si>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</si>
  <si>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</si>
  <si>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</si>
  <si>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</si>
  <si>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</si>
  <si>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</si>
  <si>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</si>
  <si>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331 Betoontarindid</t>
  </si>
  <si>
    <t xml:space="preserve">Kandvad horisontaaltarindid: plaadid, talad ja katuslae elemendid. </t>
  </si>
  <si>
    <t>332 Metalltarindid</t>
  </si>
  <si>
    <t>333 Lagede elemendid</t>
  </si>
  <si>
    <t>334 Puittarindid</t>
  </si>
  <si>
    <t>341 Betoontarindid</t>
  </si>
  <si>
    <t xml:space="preserve">Trepielemendid, trepimarsid, korruse- ja vahemademed (sh hoone külge paigaldatavad evakuatsioonitrepid). </t>
  </si>
  <si>
    <t>342 Metalltarindid</t>
  </si>
  <si>
    <t>343 Treppide elemendid</t>
  </si>
  <si>
    <t>344 Puittarindid</t>
  </si>
  <si>
    <t>35 Ruumelemendid</t>
  </si>
  <si>
    <t>4 FASSAADIELEMENDID JA KATUSED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</si>
  <si>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</si>
  <si>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</si>
  <si>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</si>
  <si>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</si>
  <si>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</si>
  <si>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</si>
  <si>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</si>
  <si>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</si>
  <si>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421 Aknalauad</t>
  </si>
  <si>
    <t xml:space="preserve">Välisseinas paiknevad aknad koos piitade, raamide, klaaside ja sulustega. </t>
  </si>
  <si>
    <t>422 Alumiiniumaknad</t>
  </si>
  <si>
    <t>423 Terasaknad</t>
  </si>
  <si>
    <t>424 Puit- ja puitalumiiniumaknad</t>
  </si>
  <si>
    <t>425 PVC aknad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</si>
  <si>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</si>
  <si>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</si>
  <si>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</si>
  <si>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</si>
  <si>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</si>
  <si>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</si>
  <si>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</si>
  <si>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441 Pinnakatted</t>
  </si>
  <si>
    <t>Välisterrassi- terrassi ja rõdu tarindid</t>
  </si>
  <si>
    <t>442 Betoontarindid</t>
  </si>
  <si>
    <t>443 Metalltarindid</t>
  </si>
  <si>
    <t>444 Müüritised</t>
  </si>
  <si>
    <t>445 Üksikelemendid</t>
  </si>
  <si>
    <t>446 Puittarindid</t>
  </si>
  <si>
    <t>447 Sooja- ja hüdroisolatsioon</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</si>
  <si>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</si>
  <si>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</si>
  <si>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</si>
  <si>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</si>
  <si>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</si>
  <si>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</si>
  <si>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</si>
  <si>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</si>
  <si>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</si>
  <si>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</si>
  <si>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</si>
  <si>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</si>
  <si>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</si>
  <si>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</si>
  <si>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</si>
  <si>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</si>
  <si>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</si>
  <si>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</si>
  <si>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</si>
  <si>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</si>
  <si>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</si>
  <si>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</si>
  <si>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</si>
  <si>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</si>
  <si>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</si>
  <si>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</si>
  <si>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</si>
  <si>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</si>
  <si>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</si>
  <si>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</si>
  <si>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521 Alumiiniumuksed</t>
  </si>
  <si>
    <t xml:space="preserve">Siseuksed koos piitade, lengide ja sulustega. </t>
  </si>
  <si>
    <t>522 Terasuksed</t>
  </si>
  <si>
    <t>523 Klaasuksed</t>
  </si>
  <si>
    <t>524 Puituksed</t>
  </si>
  <si>
    <t>525 PVC uksed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</si>
  <si>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</si>
  <si>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</si>
  <si>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</si>
  <si>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</si>
  <si>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</si>
  <si>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</si>
  <si>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</si>
  <si>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</si>
  <si>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</si>
  <si>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</si>
  <si>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</si>
  <si>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</si>
  <si>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</si>
  <si>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</si>
  <si>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</si>
  <si>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</si>
  <si>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</si>
  <si>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</si>
  <si>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</si>
  <si>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</si>
  <si>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</si>
  <si>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</si>
  <si>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</si>
  <si>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</si>
  <si>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</si>
  <si>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</si>
  <si>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</si>
  <si>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</si>
  <si>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</si>
  <si>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</si>
  <si>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</si>
  <si>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</si>
  <si>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</si>
  <si>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Eriruumide (saunad, külmkambrid, masinaruumid jne) pinnad; jaotus seina-, lae- ja põrandateks ei ole ühtse tarindi või hanke tõttu otstarbekas; ka masinate ja seadmete alused ning sooja-, heli- ja niiskusisolatsioon.</t>
  </si>
  <si>
    <t xml:space="preserve">Ventilatsiooni ja suitsulõõrid, suitsukanalid, korstnad, ehitatavad kaminad ja ahjud. </t>
  </si>
  <si>
    <t>7 TEHNOSÜSTEEMID</t>
  </si>
  <si>
    <t>Hoonesisesed tehnosüsteemid</t>
  </si>
  <si>
    <t>711 Veevarustus</t>
  </si>
  <si>
    <t xml:space="preserve">Torustikud koos isolatsiooni ja seadmetegea. </t>
  </si>
  <si>
    <t>712 Kanalisatsioon</t>
  </si>
  <si>
    <t>713 Sanitaartehnika seadmed</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</si>
  <si>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</si>
  <si>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</si>
  <si>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</si>
  <si>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</si>
  <si>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</si>
  <si>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</si>
  <si>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</si>
  <si>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</si>
  <si>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731 Sprinkleri torustikud ja armatuur</t>
  </si>
  <si>
    <t>Torustikud, pumbad, kinnitustarindid; kapid ja kustutid</t>
  </si>
  <si>
    <t>732 Sprinklerseadmed</t>
  </si>
  <si>
    <t>733 Tuletõrjeveevarustuse torustikud</t>
  </si>
  <si>
    <t>734 Tulekustutusseadmed</t>
  </si>
  <si>
    <t>735 Gaaskustutussüsteemid</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</si>
  <si>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</si>
  <si>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</si>
  <si>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</si>
  <si>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</si>
  <si>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</si>
  <si>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</si>
  <si>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</si>
  <si>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</si>
  <si>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</si>
  <si>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</si>
  <si>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</si>
  <si>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</si>
  <si>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</si>
  <si>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</si>
  <si>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</si>
  <si>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</si>
  <si>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</si>
  <si>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</si>
  <si>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</si>
  <si>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</si>
  <si>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</si>
  <si>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</si>
  <si>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</si>
  <si>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</si>
  <si>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</si>
  <si>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</si>
  <si>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</si>
  <si>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</si>
  <si>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</si>
  <si>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</si>
  <si>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</si>
  <si>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</si>
  <si>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</si>
  <si>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</si>
  <si>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821 Vesi ja kanalisatsioon</t>
  </si>
  <si>
    <t xml:space="preserve">Ehitusaegsete tehnovõrkude paigaldus, hooldus ja lammutamine ning ajutine liitumine võrkudega. </t>
  </si>
  <si>
    <t>822 Elektripaigaldis</t>
  </si>
  <si>
    <t>823 Valgustus</t>
  </si>
  <si>
    <t>824 Side ja infosüsteemid</t>
  </si>
  <si>
    <t>825 Ajutine küte</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</si>
  <si>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</si>
  <si>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</si>
  <si>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</si>
  <si>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</si>
  <si>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</si>
  <si>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</si>
  <si>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 xml:space="preserve">Üldkasutuses olevad tööriistad ja instrumendid, mis pole seotud kontreetse tööda ning mida ei loeta põhivahendite hulka; kulud hankimisele, rentimisele ja hooldamisele. </t>
  </si>
  <si>
    <t>Naelad, kruvid, poldid, sidumistraadid ja -rauad, püstolinaelad ja panused, traat, köied, pirnid, kaitsmed ja möördeained</t>
  </si>
  <si>
    <t>861 Elektrikulu</t>
  </si>
  <si>
    <t>862 Veekulu</t>
  </si>
  <si>
    <t>863 Gaasikulu</t>
  </si>
  <si>
    <t>864 Kütteõlikulu</t>
  </si>
  <si>
    <t>865 Kaugküte</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</si>
  <si>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</si>
  <si>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</si>
  <si>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</si>
  <si>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</si>
  <si>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</si>
  <si>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</si>
  <si>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</si>
  <si>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911 ITP palgad</t>
  </si>
  <si>
    <t>912 Kontori ülalpidamiskulud</t>
  </si>
  <si>
    <t>913 Abitööliste palgad</t>
  </si>
  <si>
    <t>914 Proovide võtmine ja katsetamine</t>
  </si>
  <si>
    <t>915 Valve</t>
  </si>
  <si>
    <t>916 Esinduskulud</t>
  </si>
  <si>
    <t>917 Koolitus</t>
  </si>
  <si>
    <t>921 Mõõtmine</t>
  </si>
  <si>
    <t>922 Parandus- ja remonditööd</t>
  </si>
  <si>
    <t>923 Ruumide korrashoid</t>
  </si>
  <si>
    <t>924 Ehitusplatsi korrashoid</t>
  </si>
  <si>
    <t>925 Lõplik koristamine</t>
  </si>
  <si>
    <t xml:space="preserve">Tulenevad kuludest seoses projekti asumisega välisriigis. </t>
  </si>
  <si>
    <t>941 Lume- ja jääkoristus</t>
  </si>
  <si>
    <t>942 Ajutine täiendav soojaisolatsioon</t>
  </si>
  <si>
    <t>943 Hoonete kütmine ja kuivatamine</t>
  </si>
  <si>
    <t>944 Ehitise tarindite soojendamine</t>
  </si>
  <si>
    <t>951 Ehitustööde kindlustus</t>
  </si>
  <si>
    <t>952 Ehitusaegsed rahastamiskulud</t>
  </si>
  <si>
    <t>953 Garantiiaja tagatis, -kindlustus</t>
  </si>
  <si>
    <t>954 Garantiiaja parandustööd</t>
  </si>
  <si>
    <t>11 Ettevalmistus ja lammutus</t>
  </si>
  <si>
    <t>12 Hoonealune süvend</t>
  </si>
  <si>
    <t>13 Lõhkamine</t>
  </si>
  <si>
    <t>15 Välisvõrgud</t>
  </si>
  <si>
    <t>16 Kaeved maa-alal</t>
  </si>
  <si>
    <t>17 Maa-ala pinnakatted</t>
  </si>
  <si>
    <t>21 Rostvärgid ja taldmikud</t>
  </si>
  <si>
    <t>22 Vundamendid</t>
  </si>
  <si>
    <t>23 Aluspõrandad</t>
  </si>
  <si>
    <t>24 Vaiad ja tugevdustarindid</t>
  </si>
  <si>
    <t>25 Eritarindid</t>
  </si>
  <si>
    <t>31 Metalltarindid</t>
  </si>
  <si>
    <t>33 Vahe- ja katuslaed</t>
  </si>
  <si>
    <t>32 Kandvad ja välisseinad</t>
  </si>
  <si>
    <t>34 Trepielemendid</t>
  </si>
  <si>
    <t>41 Klaasfassaadid, vitriinid ja eriaknad</t>
  </si>
  <si>
    <t>42 Aknad</t>
  </si>
  <si>
    <t>43 Välisuksed ja väravad</t>
  </si>
  <si>
    <t>44 Rõdud ja terrassid</t>
  </si>
  <si>
    <t>45 Piirded ja käiguteed</t>
  </si>
  <si>
    <t>46 Katusetarindid</t>
  </si>
  <si>
    <t>95 Lepingu erikulud</t>
  </si>
  <si>
    <t>93 Erikulud seoses tegevusega välisriikides</t>
  </si>
  <si>
    <t>92 Kulud abistavatele tegevustele</t>
  </si>
  <si>
    <t>91 Juhtimiskulud</t>
  </si>
  <si>
    <t>87 Veod</t>
  </si>
  <si>
    <t>86 Energiakulu</t>
  </si>
  <si>
    <t>85 Abimaterjalid</t>
  </si>
  <si>
    <t>84 Tööriistad ja instrumendid</t>
  </si>
  <si>
    <t>83 Masinad ja seadmed</t>
  </si>
  <si>
    <t>82 Ajutised tehnosüsteemid</t>
  </si>
  <si>
    <t>81 Ajutised ehitised ehitusplatsil</t>
  </si>
  <si>
    <t>75 Nõrkvoolupaigaldis ja automaatika</t>
  </si>
  <si>
    <t>74 Tugevvoolupaigaldis</t>
  </si>
  <si>
    <t>73 Tuletõrjevarustus</t>
  </si>
  <si>
    <t>72 Küte, ventilatsioon ja jahutus</t>
  </si>
  <si>
    <t>71 Veevarustus ja kanalisatsioon</t>
  </si>
  <si>
    <t>57 Eriruumide pinnakatted</t>
  </si>
  <si>
    <t>56 Põrandad ja põrandakatted</t>
  </si>
  <si>
    <t>55 Treppide pinnakatted</t>
  </si>
  <si>
    <t>728 Lõõrid, korstnad ja küttekolded</t>
  </si>
  <si>
    <t>54 Lageda pinnakatted</t>
  </si>
  <si>
    <t>53 Siseseinte pinnakatted</t>
  </si>
  <si>
    <t>52 Siseuksed</t>
  </si>
  <si>
    <t>51 Vaheseinad</t>
  </si>
  <si>
    <t>14 Hoonevälised ehitised</t>
  </si>
  <si>
    <t>1 VÄLISRAJATISED</t>
  </si>
  <si>
    <t>Ehitise püstitamine</t>
  </si>
  <si>
    <t>Ehitise laiendamine</t>
  </si>
  <si>
    <t>Ehitise ümberehitamine (rekonstrueerimine)</t>
  </si>
  <si>
    <t>Välisseina liik</t>
  </si>
  <si>
    <t>Katusekatte materjal</t>
  </si>
  <si>
    <t>Katuste ja katuselagede kandva osa materjali liik</t>
  </si>
  <si>
    <t>Vundamendi liik</t>
  </si>
  <si>
    <t>Kande- ja jäigastavate konstruktsioonide materjali liik</t>
  </si>
  <si>
    <t>Vahelagede kandva osa materjali liik</t>
  </si>
  <si>
    <t>Välisseina välisviimistluse materjali liik</t>
  </si>
  <si>
    <t>INVESTEERINGUOBJEKTI EHITUSTEGEVUSE EELARVE</t>
  </si>
  <si>
    <t>Ehitise kasutamise otstarve</t>
  </si>
  <si>
    <t>REA NIMETUS</t>
  </si>
  <si>
    <t>Ehitise suletud netopind (m2)</t>
  </si>
  <si>
    <t>Ehitise maht (m3)</t>
  </si>
  <si>
    <t>Vahelagede kandva osa materjal</t>
  </si>
  <si>
    <t>Katusekate materjal</t>
  </si>
  <si>
    <t>Välisseina välisviimistluse materjal</t>
  </si>
  <si>
    <t>Karkassiga koos paigaldatavad mitut tarindit haaravad ruumelemendid koos nende tarnekomplekti kuuluvate pinnatarindite ja varustusega. (tehasetoodetud kasvuhooned jne)</t>
  </si>
  <si>
    <t>Ehitise põhikonstruktsiooni materjalid´e plokis olev info tuleb võtta KOV poolt väljastatud ehitusloalt - digitaalselt leitav www.ehr.ee</t>
  </si>
  <si>
    <t xml:space="preserve">Ehitise suletud netopind ja ehitise maht tuleb võtta KOV poolt väljastatud ehitusloalt - digitaalselt leitav www.ehr.ee  Rajatiste puhul kui ehitise suletud netopind puudub tuleb märkida ehitisealune pind. </t>
  </si>
  <si>
    <t xml:space="preserve">Kui tegemist on ehitusseadustiku järg loakohustusliku ehitamisega (kohustus välja toodud EhS Lisa 1) või nõuab kohalik omavalitsus loa taotlemist (EhS § 35 lg 4, §38 lg 3). </t>
  </si>
  <si>
    <t>Ehitusloa/ehtusteatise nr</t>
  </si>
  <si>
    <t>Ehitusloale / ehitusteatisele omistatud loa nr</t>
  </si>
  <si>
    <t>Ehitusinvesteeringu katastriüksuse nr</t>
  </si>
  <si>
    <t>Ehitise kasutamise otstarve (kui ehitise rekonstrueerimisel algne kasutamise otstarve muutub tuleb märkida ehitise kasutamiseotstarve mis hakkab kehtima peale kasutusloa/kasutusteatise väljastamist</t>
  </si>
  <si>
    <t xml:space="preserve">Ehitise nimetus </t>
  </si>
  <si>
    <t>519 Moodulvaheseinad</t>
  </si>
  <si>
    <t>Teekatte pindala</t>
  </si>
  <si>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</si>
  <si>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</si>
  <si>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</si>
  <si>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</si>
  <si>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</si>
  <si>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</si>
  <si>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</si>
  <si>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</si>
  <si>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</si>
  <si>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Tee katte liik</t>
  </si>
  <si>
    <r>
      <t xml:space="preserve">Kavandatav tegevus </t>
    </r>
    <r>
      <rPr>
        <vertAlign val="superscript"/>
        <sz val="12"/>
        <rFont val="Roboto Condensed"/>
        <family val="0"/>
      </rPr>
      <t>1</t>
    </r>
  </si>
  <si>
    <r>
      <t>Ehitise andmed</t>
    </r>
    <r>
      <rPr>
        <vertAlign val="superscript"/>
        <sz val="12"/>
        <rFont val="Roboto Condensed"/>
        <family val="0"/>
      </rPr>
      <t xml:space="preserve"> 2</t>
    </r>
  </si>
  <si>
    <r>
      <t xml:space="preserve">Ehitise tehnilised andmed </t>
    </r>
    <r>
      <rPr>
        <vertAlign val="superscript"/>
        <sz val="12"/>
        <rFont val="Roboto Condensed"/>
        <family val="0"/>
      </rPr>
      <t>3</t>
    </r>
  </si>
  <si>
    <r>
      <t xml:space="preserve">Ehitise põhikonstruktsiooni materjalid </t>
    </r>
    <r>
      <rPr>
        <vertAlign val="superscript"/>
        <sz val="12"/>
        <rFont val="Roboto Condensed"/>
        <family val="0"/>
      </rPr>
      <t>4</t>
    </r>
  </si>
  <si>
    <r>
      <t xml:space="preserve">VÄLISRAJATISED </t>
    </r>
    <r>
      <rPr>
        <b/>
        <vertAlign val="superscript"/>
        <sz val="12"/>
        <rFont val="Roboto Condensed"/>
        <family val="0"/>
      </rPr>
      <t>5</t>
    </r>
  </si>
  <si>
    <r>
      <t xml:space="preserve">ALUSED JA VUNDAMENDID </t>
    </r>
    <r>
      <rPr>
        <b/>
        <vertAlign val="superscript"/>
        <sz val="12"/>
        <rFont val="Roboto Condensed"/>
        <family val="0"/>
      </rPr>
      <t>6</t>
    </r>
  </si>
  <si>
    <r>
      <t xml:space="preserve">KANDETARINDID </t>
    </r>
    <r>
      <rPr>
        <b/>
        <vertAlign val="superscript"/>
        <sz val="12"/>
        <rFont val="Roboto Condensed"/>
        <family val="0"/>
      </rPr>
      <t>7</t>
    </r>
  </si>
  <si>
    <r>
      <t xml:space="preserve">FASSAADIELEMENDID JA KATUSED </t>
    </r>
    <r>
      <rPr>
        <b/>
        <vertAlign val="superscript"/>
        <sz val="12"/>
        <rFont val="Roboto Condensed"/>
        <family val="0"/>
      </rPr>
      <t>8</t>
    </r>
  </si>
  <si>
    <r>
      <t xml:space="preserve">RUUMITARINDID JA PINNAKATTED </t>
    </r>
    <r>
      <rPr>
        <b/>
        <vertAlign val="superscript"/>
        <sz val="12"/>
        <rFont val="Roboto Condensed"/>
        <family val="0"/>
      </rPr>
      <t>9</t>
    </r>
  </si>
  <si>
    <r>
      <rPr>
        <b/>
        <sz val="12"/>
        <rFont val="Roboto Condensed"/>
        <family val="0"/>
      </rPr>
      <t xml:space="preserve">TEHNOSÜSTEEMID </t>
    </r>
    <r>
      <rPr>
        <b/>
        <vertAlign val="superscript"/>
        <sz val="12"/>
        <rFont val="Roboto Condensed"/>
        <family val="0"/>
      </rPr>
      <t>10</t>
    </r>
  </si>
  <si>
    <r>
      <t>EHITUSPLATSI KORRALDUSKULUD</t>
    </r>
    <r>
      <rPr>
        <b/>
        <vertAlign val="superscript"/>
        <sz val="12"/>
        <rFont val="Roboto Condensed"/>
        <family val="0"/>
      </rPr>
      <t xml:space="preserve"> 11</t>
    </r>
  </si>
  <si>
    <r>
      <t xml:space="preserve">EHITUSPLATSI ÜLDKULUD </t>
    </r>
    <r>
      <rPr>
        <b/>
        <vertAlign val="superscript"/>
        <sz val="12"/>
        <rFont val="Roboto Condensed"/>
        <family val="0"/>
      </rPr>
      <t>12</t>
    </r>
  </si>
  <si>
    <r>
      <t xml:space="preserve">Investeeringuobjekti kirjeldava osa täitmiseks vajaminev informatsioon  (va. teekatte liik ja pindala) on leitav riikliku ehitisregistri kodulehelt </t>
    </r>
    <r>
      <rPr>
        <u val="single"/>
        <sz val="12"/>
        <color indexed="56"/>
        <rFont val="Roboto Condensed"/>
        <family val="0"/>
      </rPr>
      <t>www.ehr.ee</t>
    </r>
    <r>
      <rPr>
        <sz val="12"/>
        <color indexed="8"/>
        <rFont val="Roboto Condensed"/>
        <family val="0"/>
      </rPr>
      <t xml:space="preserve"> või ehitusloalt. Kirjeldava osa kõik andmeväljad (va. teekatte liik ja pindala) on täitmiseks kohustuslikud. Teekatteliik (+ m2) ning asukoht peab olema määratletud ehtiusprojektis </t>
    </r>
  </si>
  <si>
    <r>
      <t>94 Talvised lisakulud</t>
    </r>
    <r>
      <rPr>
        <vertAlign val="superscript"/>
        <sz val="12"/>
        <color indexed="8"/>
        <rFont val="Roboto Condensed"/>
        <family val="0"/>
      </rPr>
      <t>51</t>
    </r>
  </si>
  <si>
    <t>“Mikro- ja väikeettevõtjate põllumajandustoodete töötlemise ning turustamise investeeringutoetus”</t>
  </si>
  <si>
    <t>Ehitise rajamine</t>
  </si>
  <si>
    <t>Ehitise paigaldamine</t>
  </si>
  <si>
    <t>Raadamis- ja lammutusjäätmete vedu ning utiliseerimine</t>
  </si>
  <si>
    <t>Klaaspiirded</t>
  </si>
  <si>
    <t>Metallpiirded</t>
  </si>
  <si>
    <t>Puitpiirded</t>
  </si>
  <si>
    <t>Krohv ja tasandus</t>
  </si>
  <si>
    <t>Metall- ja plekk-katted</t>
  </si>
  <si>
    <t>Lagede krohv ja tasandus</t>
  </si>
  <si>
    <t>Sanitaartehnikaseadmed</t>
  </si>
  <si>
    <t>PVC-eriaknad</t>
  </si>
  <si>
    <t>PVC-aknad</t>
  </si>
  <si>
    <t>PVC-uksed</t>
  </si>
  <si>
    <t>PVC-vaheseinad</t>
  </si>
  <si>
    <t>Tööriistad ja -vahendid</t>
  </si>
  <si>
    <t>(maaeluministri 27.05.2016 määruse nr 35 sõnastuses)</t>
  </si>
  <si>
    <t>1. Kavandatav tegevus</t>
  </si>
  <si>
    <t>2. Ehitisregistri kood</t>
  </si>
  <si>
    <t>3. Ehitusloa/ehitusteatise nr</t>
  </si>
  <si>
    <t xml:space="preserve"> 4. Katastritunnus</t>
  </si>
  <si>
    <t>5. Ehitise kasutamise otstarve</t>
  </si>
  <si>
    <t>6. Ehitise nimetus</t>
  </si>
  <si>
    <t>7. Ehitise suletud netopind (m2)</t>
  </si>
  <si>
    <t>8. Ehitise maht (m3)</t>
  </si>
  <si>
    <t>9. Vundamendi liik</t>
  </si>
  <si>
    <t>10. Kande- ja jäigastavate konstruktsioonide materjali liik</t>
  </si>
  <si>
    <t>11. Katuste ja katuselagede kandva osa materjali liik</t>
  </si>
  <si>
    <t>12. Vahelagede kandva osa materjali liik</t>
  </si>
  <si>
    <t>13. Välisseina liik</t>
  </si>
  <si>
    <t>14. Katusekatte materjali liik</t>
  </si>
  <si>
    <t>15. Välisseina välisviimistluse materjali liik</t>
  </si>
  <si>
    <t xml:space="preserve">16. Teekatte liik </t>
  </si>
  <si>
    <t>17. Teekatte pindala</t>
  </si>
  <si>
    <t>Maaeluministri 08.05.2015 määrus nr 58</t>
  </si>
  <si>
    <t>Väik- või suurplokk, näiteks vaht, muld, kergkruus, kärg, betoon</t>
  </si>
  <si>
    <t>Väike- või suurplokk, näiteks vaht, muld, kergkruus, kärg, betoon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</si>
</sst>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60">
    <font>
      <sz val="10"/>
      <color rgb="FF000000"/>
      <name val="Arial"/>
      <family val="2"/>
    </font>
    <font>
      <sz val="11"/>
      <color indexed="8"/>
      <name val="Calibri"/>
      <family val="2"/>
    </font>
    <font>
      <sz val="12"/>
      <name val="Roboto Condensed"/>
      <family val="0"/>
    </font>
    <font>
      <vertAlign val="superscript"/>
      <sz val="12"/>
      <name val="Roboto Condensed"/>
      <family val="0"/>
    </font>
    <font>
      <b/>
      <sz val="12"/>
      <name val="Roboto Condensed"/>
      <family val="0"/>
    </font>
    <font>
      <b/>
      <vertAlign val="superscript"/>
      <sz val="12"/>
      <name val="Roboto Condensed"/>
      <family val="0"/>
    </font>
    <font>
      <u val="single"/>
      <sz val="12"/>
      <color indexed="56"/>
      <name val="Roboto Condensed"/>
      <family val="0"/>
    </font>
    <font>
      <sz val="12"/>
      <color indexed="8"/>
      <name val="Roboto Condensed"/>
      <family val="0"/>
    </font>
    <font>
      <vertAlign val="superscript"/>
      <sz val="12"/>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Roboto Condensed"/>
      <family val="0"/>
    </font>
    <font>
      <b/>
      <sz val="12"/>
      <color indexed="12"/>
      <name val="Roboto Condensed"/>
      <family val="0"/>
    </font>
    <font>
      <sz val="12"/>
      <color indexed="9"/>
      <name val="Roboto Condensed"/>
      <family val="0"/>
    </font>
    <font>
      <sz val="12"/>
      <color indexed="31"/>
      <name val="Roboto Condensed"/>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000000"/>
      <name val="Roboto Condensed"/>
      <family val="0"/>
    </font>
    <font>
      <b/>
      <sz val="12"/>
      <color rgb="FF000000"/>
      <name val="Roboto Condensed"/>
      <family val="0"/>
    </font>
    <font>
      <b/>
      <sz val="12"/>
      <color theme="10"/>
      <name val="Roboto Condensed"/>
      <family val="0"/>
    </font>
    <font>
      <sz val="12"/>
      <color theme="0"/>
      <name val="Roboto Condensed"/>
      <family val="0"/>
    </font>
    <font>
      <sz val="12"/>
      <color theme="3" tint="0.7999799847602844"/>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1" xfId="0" applyFont="1" applyFill="1" applyBorder="1" applyAlignment="1">
      <alignment/>
    </xf>
    <xf numFmtId="0" fontId="51"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1" xfId="0" applyFill="1" applyBorder="1" applyAlignment="1">
      <alignment/>
    </xf>
    <xf numFmtId="0" fontId="0" fillId="33" borderId="10" xfId="0" applyFont="1" applyFill="1" applyBorder="1" applyAlignment="1">
      <alignment wrapText="1"/>
    </xf>
    <xf numFmtId="0" fontId="0" fillId="0" borderId="0" xfId="0" applyAlignment="1">
      <alignment horizontal="center" vertical="center"/>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0" fillId="33"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33" borderId="13" xfId="0" applyFill="1" applyBorder="1" applyAlignment="1">
      <alignment/>
    </xf>
    <xf numFmtId="0" fontId="0" fillId="33" borderId="13"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4"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right"/>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34" borderId="0" xfId="0" applyFont="1" applyFill="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0" xfId="0" applyFont="1" applyBorder="1" applyAlignment="1" applyProtection="1">
      <alignment horizontal="right" vertical="center"/>
      <protection locked="0"/>
    </xf>
    <xf numFmtId="0" fontId="4" fillId="0" borderId="14" xfId="0" applyFont="1" applyBorder="1" applyAlignment="1" applyProtection="1">
      <alignment vertical="center"/>
      <protection locked="0"/>
    </xf>
    <xf numFmtId="0" fontId="4" fillId="0" borderId="14"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4" fillId="10" borderId="10" xfId="0" applyFont="1" applyFill="1" applyBorder="1" applyAlignment="1" applyProtection="1">
      <alignment horizontal="center" vertical="center"/>
      <protection locked="0"/>
    </xf>
    <xf numFmtId="0" fontId="4" fillId="10" borderId="11" xfId="0" applyFont="1" applyFill="1" applyBorder="1" applyAlignment="1" applyProtection="1">
      <alignment horizontal="center" vertical="center"/>
      <protection locked="0"/>
    </xf>
    <xf numFmtId="2" fontId="4" fillId="10" borderId="10" xfId="0" applyNumberFormat="1" applyFont="1" applyFill="1" applyBorder="1" applyAlignment="1" applyProtection="1">
      <alignment horizontal="center" vertical="center"/>
      <protection/>
    </xf>
    <xf numFmtId="2" fontId="4" fillId="10" borderId="10" xfId="0" applyNumberFormat="1" applyFont="1" applyFill="1" applyBorder="1" applyAlignment="1" applyProtection="1">
      <alignment horizontal="center" vertical="center" wrapText="1"/>
      <protection/>
    </xf>
    <xf numFmtId="2" fontId="2" fillId="10" borderId="10" xfId="0" applyNumberFormat="1" applyFont="1" applyFill="1" applyBorder="1" applyAlignment="1" applyProtection="1">
      <alignment horizontal="center" vertical="center"/>
      <protection/>
    </xf>
    <xf numFmtId="0" fontId="4" fillId="10" borderId="10" xfId="0" applyFont="1" applyFill="1" applyBorder="1" applyAlignment="1" applyProtection="1">
      <alignment horizontal="center" vertical="center" wrapText="1"/>
      <protection/>
    </xf>
    <xf numFmtId="0" fontId="4" fillId="10" borderId="10" xfId="53" applyFont="1" applyFill="1" applyBorder="1" applyAlignment="1" applyProtection="1">
      <alignment vertical="center"/>
      <protection/>
    </xf>
    <xf numFmtId="0" fontId="4" fillId="10" borderId="10" xfId="0" applyFont="1" applyFill="1" applyBorder="1" applyAlignment="1" applyProtection="1">
      <alignment vertical="center"/>
      <protection/>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0" fontId="4" fillId="10" borderId="11"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0" fontId="4" fillId="10" borderId="11" xfId="53" applyFont="1" applyFill="1" applyBorder="1" applyAlignment="1" applyProtection="1">
      <alignment horizontal="left" vertical="center"/>
      <protection/>
    </xf>
    <xf numFmtId="0" fontId="4"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4" fillId="10" borderId="10" xfId="0" applyFont="1" applyFill="1" applyBorder="1" applyAlignment="1" applyProtection="1">
      <alignment horizontal="center" vertical="center"/>
      <protection/>
    </xf>
    <xf numFmtId="0" fontId="55" fillId="0" borderId="0" xfId="0" applyFont="1" applyAlignment="1" applyProtection="1">
      <alignment horizontal="center" vertical="center"/>
      <protection/>
    </xf>
    <xf numFmtId="0" fontId="56" fillId="0" borderId="0" xfId="0" applyFont="1" applyAlignment="1" applyProtection="1">
      <alignment vertical="center"/>
      <protection/>
    </xf>
    <xf numFmtId="0" fontId="55" fillId="0" borderId="0" xfId="0" applyFont="1" applyAlignment="1" applyProtection="1">
      <alignment/>
      <protection/>
    </xf>
    <xf numFmtId="0" fontId="55" fillId="0" borderId="0" xfId="0" applyFont="1" applyAlignment="1" applyProtection="1">
      <alignment vertical="top" wrapText="1"/>
      <protection/>
    </xf>
    <xf numFmtId="0" fontId="55" fillId="0" borderId="0" xfId="0" applyFont="1" applyAlignment="1" applyProtection="1">
      <alignment vertical="center" wrapText="1"/>
      <protection/>
    </xf>
    <xf numFmtId="0" fontId="56" fillId="0" borderId="0" xfId="0" applyFont="1" applyAlignment="1" applyProtection="1">
      <alignment vertical="center" wrapText="1"/>
      <protection/>
    </xf>
    <xf numFmtId="0" fontId="55" fillId="0" borderId="0" xfId="0" applyFont="1" applyAlignment="1" applyProtection="1">
      <alignment horizontal="left" vertical="top" wrapText="1"/>
      <protection/>
    </xf>
    <xf numFmtId="0" fontId="56" fillId="0" borderId="0" xfId="0" applyFont="1" applyAlignment="1" applyProtection="1">
      <alignment/>
      <protection/>
    </xf>
    <xf numFmtId="0" fontId="2" fillId="0" borderId="0" xfId="0" applyFont="1" applyAlignment="1" applyProtection="1">
      <alignment vertical="justify" wrapText="1"/>
      <protection/>
    </xf>
    <xf numFmtId="0" fontId="2" fillId="0" borderId="0" xfId="0" applyFont="1" applyAlignment="1" applyProtection="1">
      <alignment vertical="top" wrapText="1"/>
      <protection/>
    </xf>
    <xf numFmtId="0" fontId="56" fillId="10" borderId="10" xfId="0" applyFont="1" applyFill="1" applyBorder="1" applyAlignment="1" applyProtection="1">
      <alignment horizontal="center" vertical="center"/>
      <protection/>
    </xf>
    <xf numFmtId="0" fontId="56" fillId="10" borderId="10" xfId="0" applyFont="1" applyFill="1" applyBorder="1" applyAlignment="1" applyProtection="1">
      <alignment horizontal="left" vertical="center" wrapText="1"/>
      <protection/>
    </xf>
    <xf numFmtId="0" fontId="2" fillId="4"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wrapText="1"/>
      <protection/>
    </xf>
    <xf numFmtId="0" fontId="55" fillId="0" borderId="0" xfId="0" applyFont="1" applyFill="1" applyAlignment="1" applyProtection="1">
      <alignment/>
      <protection/>
    </xf>
    <xf numFmtId="0" fontId="56" fillId="0" borderId="10" xfId="0" applyFont="1" applyFill="1" applyBorder="1" applyAlignment="1" applyProtection="1">
      <alignment horizontal="center" vertical="center"/>
      <protection/>
    </xf>
    <xf numFmtId="0" fontId="55" fillId="0" borderId="10" xfId="0" applyFont="1" applyFill="1" applyBorder="1" applyAlignment="1" applyProtection="1">
      <alignment vertical="center"/>
      <protection hidden="1"/>
    </xf>
    <xf numFmtId="0" fontId="55" fillId="0" borderId="10" xfId="0" applyFont="1" applyBorder="1" applyAlignment="1" applyProtection="1">
      <alignment horizontal="left" vertical="center" wrapText="1"/>
      <protection/>
    </xf>
    <xf numFmtId="0" fontId="55" fillId="0" borderId="10" xfId="0" applyFont="1" applyFill="1" applyBorder="1" applyAlignment="1" applyProtection="1">
      <alignment horizontal="left" vertical="center"/>
      <protection hidden="1"/>
    </xf>
    <xf numFmtId="0" fontId="55" fillId="0" borderId="10" xfId="0" applyFont="1" applyFill="1" applyBorder="1" applyAlignment="1" applyProtection="1">
      <alignment horizontal="left" vertical="center" wrapText="1"/>
      <protection hidden="1"/>
    </xf>
    <xf numFmtId="0" fontId="2" fillId="0"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protection/>
    </xf>
    <xf numFmtId="0" fontId="55" fillId="0" borderId="10" xfId="0" applyFont="1" applyFill="1" applyBorder="1" applyAlignment="1" applyProtection="1">
      <alignment horizontal="left" vertical="center" wrapText="1"/>
      <protection/>
    </xf>
    <xf numFmtId="0" fontId="55" fillId="0" borderId="10" xfId="0" applyFont="1" applyBorder="1" applyAlignment="1" applyProtection="1">
      <alignment/>
      <protection/>
    </xf>
    <xf numFmtId="0" fontId="57" fillId="10" borderId="10" xfId="53" applyFont="1" applyFill="1" applyBorder="1" applyAlignment="1" applyProtection="1">
      <alignment horizontal="center" vertical="center"/>
      <protection hidden="1"/>
    </xf>
    <xf numFmtId="0" fontId="57" fillId="10" borderId="10" xfId="53" applyFont="1" applyFill="1" applyBorder="1" applyAlignment="1" applyProtection="1">
      <alignment horizontal="left" vertical="center" wrapText="1"/>
      <protection hidden="1"/>
    </xf>
    <xf numFmtId="0" fontId="57" fillId="10" borderId="10" xfId="53" applyFont="1" applyFill="1" applyBorder="1" applyAlignment="1" applyProtection="1">
      <alignment horizontal="left" vertical="center" wrapText="1"/>
      <protection/>
    </xf>
    <xf numFmtId="0" fontId="56" fillId="4" borderId="10" xfId="0" applyFont="1" applyFill="1" applyBorder="1" applyAlignment="1" applyProtection="1">
      <alignment horizontal="center" vertical="center"/>
      <protection/>
    </xf>
    <xf numFmtId="0" fontId="55" fillId="4" borderId="10" xfId="0" applyFont="1" applyFill="1" applyBorder="1" applyAlignment="1" applyProtection="1">
      <alignment vertical="center"/>
      <protection/>
    </xf>
    <xf numFmtId="0" fontId="55" fillId="4" borderId="10" xfId="0" applyFont="1" applyFill="1" applyBorder="1" applyAlignment="1" applyProtection="1">
      <alignment horizontal="left" vertical="center" wrapText="1"/>
      <protection/>
    </xf>
    <xf numFmtId="0" fontId="56" fillId="0" borderId="10" xfId="0" applyFont="1" applyBorder="1" applyAlignment="1" applyProtection="1">
      <alignment horizontal="center" vertical="center"/>
      <protection/>
    </xf>
    <xf numFmtId="0" fontId="55" fillId="0" borderId="10" xfId="0" applyFont="1" applyBorder="1" applyAlignment="1" applyProtection="1">
      <alignment vertical="center"/>
      <protection/>
    </xf>
    <xf numFmtId="0" fontId="55" fillId="0" borderId="0" xfId="0" applyFont="1" applyAlignment="1" applyProtection="1">
      <alignment horizontal="left" vertical="center" wrapText="1"/>
      <protection/>
    </xf>
    <xf numFmtId="0" fontId="55" fillId="4" borderId="10" xfId="0" applyFont="1" applyFill="1" applyBorder="1" applyAlignment="1" applyProtection="1">
      <alignment horizontal="center" vertical="center"/>
      <protection/>
    </xf>
    <xf numFmtId="0" fontId="55" fillId="0" borderId="10" xfId="0" applyFont="1" applyBorder="1" applyAlignment="1" applyProtection="1">
      <alignment horizontal="center" vertical="center"/>
      <protection/>
    </xf>
    <xf numFmtId="0" fontId="55" fillId="0" borderId="0" xfId="0" applyFont="1" applyAlignment="1" applyProtection="1">
      <alignment vertical="center"/>
      <protection/>
    </xf>
    <xf numFmtId="0" fontId="55" fillId="0" borderId="0" xfId="0" applyFont="1" applyAlignment="1" applyProtection="1">
      <alignment wrapText="1"/>
      <protection/>
    </xf>
    <xf numFmtId="0" fontId="4" fillId="10" borderId="10" xfId="53" applyFont="1" applyFill="1" applyBorder="1" applyAlignment="1" applyProtection="1">
      <alignment horizontal="center" vertical="center"/>
      <protection/>
    </xf>
    <xf numFmtId="0" fontId="4" fillId="10" borderId="10" xfId="53" applyFont="1" applyFill="1" applyBorder="1" applyAlignment="1" applyProtection="1">
      <alignment horizontal="left" vertical="center" wrapText="1"/>
      <protection hidden="1"/>
    </xf>
    <xf numFmtId="0" fontId="4" fillId="10" borderId="10" xfId="53" applyFont="1" applyFill="1" applyBorder="1" applyAlignment="1" applyProtection="1">
      <alignment horizontal="left" vertical="center" wrapText="1"/>
      <protection/>
    </xf>
    <xf numFmtId="0" fontId="58" fillId="0" borderId="0" xfId="0" applyFont="1" applyAlignment="1" applyProtection="1">
      <alignment/>
      <protection locked="0"/>
    </xf>
    <xf numFmtId="0" fontId="58" fillId="0" borderId="0" xfId="0" applyFont="1" applyAlignment="1" applyProtection="1">
      <alignment horizontal="center" vertical="center"/>
      <protection locked="0"/>
    </xf>
    <xf numFmtId="0" fontId="58" fillId="0" borderId="0" xfId="0" applyFont="1" applyAlignment="1" applyProtection="1">
      <alignment horizontal="left" vertical="center"/>
      <protection locked="0"/>
    </xf>
    <xf numFmtId="0" fontId="58" fillId="0" borderId="0" xfId="0" applyFont="1" applyAlignment="1" applyProtection="1">
      <alignment horizontal="right" vertical="center"/>
      <protection locked="0"/>
    </xf>
    <xf numFmtId="10" fontId="58" fillId="0" borderId="0" xfId="0" applyNumberFormat="1" applyFont="1" applyAlignment="1" applyProtection="1">
      <alignment horizontal="left" vertical="center"/>
      <protection locked="0"/>
    </xf>
    <xf numFmtId="14" fontId="58" fillId="0" borderId="0" xfId="0" applyNumberFormat="1" applyFont="1" applyAlignment="1" applyProtection="1">
      <alignment horizontal="right"/>
      <protection locked="0"/>
    </xf>
    <xf numFmtId="0" fontId="58" fillId="0" borderId="0" xfId="0" applyFont="1" applyAlignment="1" applyProtection="1">
      <alignment horizontal="left" vertical="center" wrapText="1"/>
      <protection locked="0"/>
    </xf>
    <xf numFmtId="2" fontId="58" fillId="0" borderId="0" xfId="0" applyNumberFormat="1" applyFont="1" applyAlignment="1" applyProtection="1">
      <alignment horizontal="left" vertical="center"/>
      <protection locked="0"/>
    </xf>
    <xf numFmtId="0" fontId="58" fillId="0" borderId="0" xfId="0" applyFont="1" applyFill="1" applyAlignment="1" applyProtection="1">
      <alignment horizontal="center" vertical="center"/>
      <protection locked="0"/>
    </xf>
    <xf numFmtId="0" fontId="59" fillId="0" borderId="0" xfId="0" applyFont="1" applyAlignment="1" applyProtection="1">
      <alignment/>
      <protection locked="0"/>
    </xf>
    <xf numFmtId="0" fontId="59" fillId="0" borderId="0" xfId="0" applyFont="1" applyAlignment="1" applyProtection="1">
      <alignment horizontal="center" vertical="center"/>
      <protection locked="0"/>
    </xf>
    <xf numFmtId="0" fontId="59" fillId="0" borderId="0" xfId="0" applyFont="1" applyFill="1" applyAlignment="1" applyProtection="1">
      <alignment/>
      <protection locked="0"/>
    </xf>
    <xf numFmtId="0" fontId="2" fillId="0" borderId="0" xfId="0" applyFont="1" applyFill="1" applyAlignment="1" applyProtection="1">
      <alignment horizontal="right"/>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2" fillId="0" borderId="0" xfId="0" applyFont="1" applyFill="1" applyAlignment="1" applyProtection="1">
      <alignment horizontal="right" vertical="center" wrapText="1"/>
      <protection locked="0"/>
    </xf>
    <xf numFmtId="0" fontId="4" fillId="10" borderId="10"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10" borderId="18" xfId="0" applyFont="1" applyFill="1" applyBorder="1" applyAlignment="1" applyProtection="1">
      <alignment horizontal="right" vertical="center"/>
      <protection/>
    </xf>
    <xf numFmtId="0" fontId="2" fillId="0" borderId="0" xfId="0" applyFont="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53" applyFont="1" applyAlignment="1" applyProtection="1">
      <alignment horizontal="left" vertical="center"/>
      <protection locked="0"/>
    </xf>
    <xf numFmtId="0" fontId="4" fillId="0" borderId="0" xfId="0" applyFont="1" applyAlignment="1" applyProtection="1">
      <alignment horizontal="center"/>
      <protection locked="0"/>
    </xf>
    <xf numFmtId="0" fontId="2" fillId="34" borderId="0"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0" fontId="53" fillId="0" borderId="0" xfId="0" applyFont="1" applyAlignment="1">
      <alignment vertical="center"/>
    </xf>
    <xf numFmtId="0" fontId="55" fillId="0" borderId="10" xfId="0" applyFont="1" applyBorder="1" applyAlignment="1" applyProtection="1">
      <alignment horizontal="left" vertical="center" wrapText="1"/>
      <protection/>
    </xf>
    <xf numFmtId="0" fontId="55" fillId="0" borderId="10" xfId="0" applyFont="1" applyFill="1" applyBorder="1" applyAlignment="1" applyProtection="1">
      <alignment horizontal="left" vertical="center" wrapText="1"/>
      <protection/>
    </xf>
    <xf numFmtId="0" fontId="56" fillId="0" borderId="10" xfId="0" applyFont="1" applyFill="1" applyBorder="1" applyAlignment="1" applyProtection="1">
      <alignment horizontal="left" vertical="center" wrapText="1"/>
      <protection/>
    </xf>
    <xf numFmtId="0" fontId="2" fillId="0" borderId="0" xfId="0" applyFont="1" applyAlignment="1" applyProtection="1">
      <alignment horizontal="left" vertical="top" wrapText="1"/>
      <protection/>
    </xf>
    <xf numFmtId="0" fontId="55" fillId="0" borderId="18" xfId="0" applyFont="1" applyFill="1" applyBorder="1" applyAlignment="1" applyProtection="1">
      <alignment horizontal="left" vertical="center" wrapText="1"/>
      <protection hidden="1"/>
    </xf>
    <xf numFmtId="0" fontId="55" fillId="0" borderId="13" xfId="0" applyFont="1" applyFill="1" applyBorder="1" applyAlignment="1" applyProtection="1">
      <alignment horizontal="left" vertical="center" wrapText="1"/>
      <protection hidden="1"/>
    </xf>
    <xf numFmtId="0" fontId="56" fillId="0" borderId="0" xfId="0" applyFont="1" applyAlignment="1" applyProtection="1">
      <alignment horizontal="center" vertical="center"/>
      <protection/>
    </xf>
    <xf numFmtId="0" fontId="55"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55" fillId="0" borderId="0" xfId="0" applyFont="1" applyAlignment="1" applyProtection="1">
      <alignment horizontal="left" vertical="top" wrapText="1"/>
      <protection/>
    </xf>
    <xf numFmtId="0" fontId="56" fillId="0" borderId="0" xfId="0" applyFont="1" applyAlignment="1" applyProtection="1">
      <alignment horizontal="center"/>
      <protection/>
    </xf>
    <xf numFmtId="0" fontId="56" fillId="0" borderId="0" xfId="0" applyFont="1" applyAlignment="1" applyProtection="1">
      <alignment horizontal="center" vertical="center" wrapText="1"/>
      <protection/>
    </xf>
    <xf numFmtId="2" fontId="4" fillId="10" borderId="10" xfId="0" applyNumberFormat="1" applyFont="1" applyFill="1" applyBorder="1" applyAlignment="1" applyProtection="1">
      <alignment vertical="center"/>
      <protection/>
    </xf>
    <xf numFmtId="2" fontId="2" fillId="0" borderId="10" xfId="0" applyNumberFormat="1" applyFont="1" applyFill="1" applyBorder="1" applyAlignment="1" applyProtection="1">
      <alignment horizontal="center" vertical="center"/>
      <protection locked="0"/>
    </xf>
    <xf numFmtId="2" fontId="4" fillId="10" borderId="10" xfId="0" applyNumberFormat="1" applyFont="1" applyFill="1" applyBorder="1" applyAlignment="1" applyProtection="1">
      <alignment horizontal="center" vertical="center"/>
      <protection locked="0"/>
    </xf>
    <xf numFmtId="2" fontId="4"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339"/>
  <sheetViews>
    <sheetView showGridLines="0" showRowColHeaders="0" tabSelected="1" zoomScalePageLayoutView="0" workbookViewId="0" topLeftCell="A1">
      <selection activeCell="D8" sqref="D8:G8"/>
    </sheetView>
  </sheetViews>
  <sheetFormatPr defaultColWidth="9.140625" defaultRowHeight="12.75"/>
  <cols>
    <col min="1" max="1" width="7.421875" style="26" customWidth="1"/>
    <col min="2" max="2" width="6.57421875" style="26" customWidth="1"/>
    <col min="3" max="3" width="58.57421875" style="26" bestFit="1" customWidth="1"/>
    <col min="4" max="5" width="11.7109375" style="26" customWidth="1"/>
    <col min="6" max="6" width="15.57421875" style="28" customWidth="1"/>
    <col min="7" max="7" width="17.00390625" style="26" bestFit="1" customWidth="1"/>
    <col min="8" max="8" width="10.421875" style="26" customWidth="1"/>
    <col min="9" max="9" width="9.140625" style="26" customWidth="1"/>
    <col min="10" max="10" width="9.140625" style="112" customWidth="1"/>
    <col min="11" max="11" width="53.140625" style="103" hidden="1" customWidth="1"/>
    <col min="12" max="12" width="6.140625" style="104" hidden="1" customWidth="1"/>
    <col min="13" max="13" width="10.57421875" style="105" hidden="1" customWidth="1"/>
    <col min="14" max="14" width="9.140625" style="112" customWidth="1"/>
    <col min="15" max="16384" width="9.140625" style="26" customWidth="1"/>
  </cols>
  <sheetData>
    <row r="1" spans="4:7" ht="17.25">
      <c r="D1" s="28"/>
      <c r="E1" s="28"/>
      <c r="G1" s="115" t="s">
        <v>1078</v>
      </c>
    </row>
    <row r="2" spans="4:7" ht="30.75" customHeight="1">
      <c r="D2" s="121" t="s">
        <v>1044</v>
      </c>
      <c r="E2" s="121"/>
      <c r="F2" s="121"/>
      <c r="G2" s="121"/>
    </row>
    <row r="3" spans="4:7" ht="17.25">
      <c r="D3" s="28"/>
      <c r="E3" s="28"/>
      <c r="G3" s="115" t="s">
        <v>616</v>
      </c>
    </row>
    <row r="4" spans="4:7" ht="17.25">
      <c r="D4" s="28"/>
      <c r="E4" s="28"/>
      <c r="G4" s="115" t="s">
        <v>1060</v>
      </c>
    </row>
    <row r="5" ht="17.25">
      <c r="K5" s="106"/>
    </row>
    <row r="6" spans="2:11" ht="17.25">
      <c r="B6" s="123" t="s">
        <v>601</v>
      </c>
      <c r="C6" s="123"/>
      <c r="D6" s="123"/>
      <c r="E6" s="123"/>
      <c r="F6" s="123"/>
      <c r="G6" s="123"/>
      <c r="K6" s="106"/>
    </row>
    <row r="7" spans="1:13" ht="17.25">
      <c r="A7" s="30"/>
      <c r="E7" s="31"/>
      <c r="F7" s="31"/>
      <c r="K7" s="106" t="s">
        <v>1021</v>
      </c>
      <c r="M7" s="107">
        <f>IF(G40=0,"",SUM(G40/G36))</f>
      </c>
    </row>
    <row r="8" spans="1:13" ht="17.25">
      <c r="A8" s="30"/>
      <c r="B8" s="120" t="s">
        <v>609</v>
      </c>
      <c r="C8" s="120"/>
      <c r="D8" s="129"/>
      <c r="E8" s="129"/>
      <c r="F8" s="129"/>
      <c r="G8" s="129"/>
      <c r="K8" s="106" t="s">
        <v>1022</v>
      </c>
      <c r="M8" s="107">
        <f>IF(G93=0,"",SUM(G93/G36))</f>
      </c>
    </row>
    <row r="9" spans="1:13" ht="17.25">
      <c r="A9" s="30"/>
      <c r="E9" s="31"/>
      <c r="F9" s="31"/>
      <c r="K9" s="106" t="s">
        <v>1023</v>
      </c>
      <c r="M9" s="107">
        <f>IF(G125=0,"",SUM(G125/G36))</f>
      </c>
    </row>
    <row r="10" spans="1:13" ht="15" customHeight="1">
      <c r="A10" s="32"/>
      <c r="B10" s="123" t="s">
        <v>5</v>
      </c>
      <c r="C10" s="123"/>
      <c r="D10" s="123"/>
      <c r="E10" s="123"/>
      <c r="F10" s="123"/>
      <c r="G10" s="123"/>
      <c r="K10" s="106" t="s">
        <v>1024</v>
      </c>
      <c r="M10" s="107">
        <f>IF(G150=0,"",SUM(G150/G36))</f>
      </c>
    </row>
    <row r="11" spans="1:13" ht="15" customHeight="1">
      <c r="A11" s="29"/>
      <c r="K11" s="106" t="s">
        <v>1025</v>
      </c>
      <c r="M11" s="107">
        <f>IF(G194=0,"",SUM(G194/G36))</f>
      </c>
    </row>
    <row r="12" spans="2:13" ht="15" customHeight="1">
      <c r="B12" s="32"/>
      <c r="C12" s="32"/>
      <c r="D12" s="130" t="s">
        <v>1030</v>
      </c>
      <c r="E12" s="130"/>
      <c r="F12" s="130"/>
      <c r="G12" s="130"/>
      <c r="K12" s="106" t="s">
        <v>1026</v>
      </c>
      <c r="M12" s="107">
        <f>IF(G245=0,"",SUM(G245/G36))</f>
      </c>
    </row>
    <row r="13" spans="2:13" ht="16.5" customHeight="1">
      <c r="B13" s="120" t="s">
        <v>1061</v>
      </c>
      <c r="C13" s="120"/>
      <c r="D13" s="128"/>
      <c r="E13" s="128"/>
      <c r="F13" s="128"/>
      <c r="K13" s="106" t="s">
        <v>1027</v>
      </c>
      <c r="M13" s="107">
        <f>IF(G278=0,"",SUM(G278/G36))</f>
      </c>
    </row>
    <row r="14" spans="2:13" ht="15" customHeight="1">
      <c r="B14" s="33"/>
      <c r="C14" s="33"/>
      <c r="D14" s="130" t="s">
        <v>1031</v>
      </c>
      <c r="E14" s="130"/>
      <c r="F14" s="130"/>
      <c r="G14" s="130"/>
      <c r="K14" s="106" t="s">
        <v>1028</v>
      </c>
      <c r="M14" s="107">
        <f>IF(G313=0,"",SUM(G313/G36))</f>
      </c>
    </row>
    <row r="15" spans="2:7" ht="16.5" customHeight="1">
      <c r="B15" s="120" t="s">
        <v>1062</v>
      </c>
      <c r="C15" s="120"/>
      <c r="D15" s="124"/>
      <c r="E15" s="124"/>
      <c r="F15" s="124"/>
      <c r="G15" s="124"/>
    </row>
    <row r="16" spans="2:13" ht="16.5" customHeight="1">
      <c r="B16" s="120" t="s">
        <v>1063</v>
      </c>
      <c r="C16" s="120"/>
      <c r="D16" s="125"/>
      <c r="E16" s="126"/>
      <c r="F16" s="126"/>
      <c r="G16" s="126"/>
      <c r="K16" s="108" t="s">
        <v>1020</v>
      </c>
      <c r="M16" s="105">
        <v>18052016</v>
      </c>
    </row>
    <row r="17" spans="2:13" ht="16.5" customHeight="1">
      <c r="B17" s="120" t="s">
        <v>1064</v>
      </c>
      <c r="C17" s="120"/>
      <c r="D17" s="125"/>
      <c r="E17" s="126"/>
      <c r="F17" s="126"/>
      <c r="G17" s="126"/>
      <c r="K17" s="106" t="str">
        <f>B8</f>
        <v>Taotleja</v>
      </c>
      <c r="M17" s="105">
        <f>IF(D8="","",D8)</f>
      </c>
    </row>
    <row r="18" spans="2:13" ht="16.5" customHeight="1">
      <c r="B18" s="120" t="s">
        <v>1065</v>
      </c>
      <c r="C18" s="120"/>
      <c r="D18" s="132"/>
      <c r="E18" s="132"/>
      <c r="F18" s="132"/>
      <c r="G18" s="34"/>
      <c r="K18" s="106" t="str">
        <f>B13</f>
        <v>1. Kavandatav tegevus</v>
      </c>
      <c r="L18" s="104">
        <f>IF(D13="","",D13)</f>
      </c>
      <c r="M18" s="105">
        <f>_xlfn.IFERROR(VLOOKUP(L18,meny!A1:B5,2,FALSE),"")</f>
      </c>
    </row>
    <row r="19" spans="2:13" ht="16.5" customHeight="1">
      <c r="B19" s="120" t="s">
        <v>1066</v>
      </c>
      <c r="C19" s="120"/>
      <c r="D19" s="125"/>
      <c r="E19" s="126"/>
      <c r="F19" s="126"/>
      <c r="G19" s="126"/>
      <c r="K19" s="106" t="str">
        <f>B15</f>
        <v>2. Ehitisregistri kood</v>
      </c>
      <c r="M19" s="105">
        <f>IF(D15="","",D15)</f>
      </c>
    </row>
    <row r="20" spans="2:13" ht="15" customHeight="1">
      <c r="B20" s="35"/>
      <c r="C20" s="35"/>
      <c r="D20" s="130" t="s">
        <v>1032</v>
      </c>
      <c r="E20" s="130"/>
      <c r="F20" s="130"/>
      <c r="G20" s="130"/>
      <c r="K20" s="106" t="str">
        <f>B16</f>
        <v>3. Ehitusloa/ehitusteatise nr</v>
      </c>
      <c r="M20" s="105">
        <f>IF(D16="","",D16)</f>
      </c>
    </row>
    <row r="21" spans="2:13" ht="16.5" customHeight="1">
      <c r="B21" s="120" t="s">
        <v>1067</v>
      </c>
      <c r="C21" s="120"/>
      <c r="D21" s="126"/>
      <c r="E21" s="126"/>
      <c r="F21" s="126"/>
      <c r="G21" s="126"/>
      <c r="K21" s="106" t="str">
        <f>B17</f>
        <v> 4. Katastritunnus</v>
      </c>
      <c r="M21" s="105">
        <f>IF(D17="","",D17)</f>
      </c>
    </row>
    <row r="22" spans="2:13" ht="16.5" customHeight="1">
      <c r="B22" s="120" t="s">
        <v>1068</v>
      </c>
      <c r="C22" s="120"/>
      <c r="D22" s="126"/>
      <c r="E22" s="126"/>
      <c r="F22" s="126"/>
      <c r="G22" s="126"/>
      <c r="K22" s="106" t="str">
        <f>B18</f>
        <v>5. Ehitise kasutamise otstarve</v>
      </c>
      <c r="L22" s="104">
        <f>IF(D18="","",D18)</f>
      </c>
      <c r="M22" s="105">
        <f>_xlfn.IFERROR(VLOOKUP(L22,meny!U1:V301,2,FALSE),"")</f>
      </c>
    </row>
    <row r="23" spans="2:13" ht="15" customHeight="1">
      <c r="B23" s="35"/>
      <c r="C23" s="35"/>
      <c r="D23" s="130" t="s">
        <v>1033</v>
      </c>
      <c r="E23" s="130"/>
      <c r="F23" s="130"/>
      <c r="G23" s="130"/>
      <c r="K23" s="106" t="str">
        <f>B19</f>
        <v>6. Ehitise nimetus</v>
      </c>
      <c r="M23" s="105">
        <f>IF(D19="","",D19)</f>
      </c>
    </row>
    <row r="24" spans="2:13" ht="16.5" customHeight="1">
      <c r="B24" s="120" t="s">
        <v>1069</v>
      </c>
      <c r="C24" s="120"/>
      <c r="D24" s="118"/>
      <c r="E24" s="119"/>
      <c r="F24" s="119"/>
      <c r="G24" s="119"/>
      <c r="K24" s="106" t="str">
        <f>B21</f>
        <v>7. Ehitise suletud netopind (m2)</v>
      </c>
      <c r="M24" s="105">
        <f>IF(D21="","",D21)</f>
      </c>
    </row>
    <row r="25" spans="2:13" ht="16.5" customHeight="1">
      <c r="B25" s="120" t="s">
        <v>1070</v>
      </c>
      <c r="C25" s="120"/>
      <c r="D25" s="118"/>
      <c r="E25" s="119"/>
      <c r="F25" s="119"/>
      <c r="G25" s="119"/>
      <c r="K25" s="106" t="str">
        <f>B22</f>
        <v>8. Ehitise maht (m3)</v>
      </c>
      <c r="M25" s="105">
        <f>IF(D22="","",D22)</f>
      </c>
    </row>
    <row r="26" spans="2:13" ht="16.5" customHeight="1">
      <c r="B26" s="133" t="s">
        <v>1071</v>
      </c>
      <c r="C26" s="134"/>
      <c r="D26" s="118"/>
      <c r="E26" s="119"/>
      <c r="F26" s="119"/>
      <c r="G26" s="119"/>
      <c r="K26" s="106" t="str">
        <f aca="true" t="shared" si="0" ref="K26:K34">B24</f>
        <v>9. Vundamendi liik</v>
      </c>
      <c r="L26" s="104">
        <f>IF(D24="","",D24)</f>
      </c>
      <c r="M26" s="109">
        <f>_xlfn.IFERROR(VLOOKUP(L26,meny!D2:E6,2,FALSE),"")</f>
      </c>
    </row>
    <row r="27" spans="2:13" ht="16.5" customHeight="1">
      <c r="B27" s="120" t="s">
        <v>1072</v>
      </c>
      <c r="C27" s="120"/>
      <c r="D27" s="118"/>
      <c r="E27" s="119"/>
      <c r="F27" s="119"/>
      <c r="G27" s="119"/>
      <c r="K27" s="106" t="str">
        <f t="shared" si="0"/>
        <v>10. Kande- ja jäigastavate konstruktsioonide materjali liik</v>
      </c>
      <c r="L27" s="104">
        <f>IF(D25="","",D25)</f>
      </c>
      <c r="M27" s="105">
        <f>_xlfn.IFERROR(VLOOKUP(L27,meny!F2:G12,2,FALSE),"")</f>
      </c>
    </row>
    <row r="28" spans="2:13" ht="16.5" customHeight="1">
      <c r="B28" s="120" t="s">
        <v>1073</v>
      </c>
      <c r="C28" s="120"/>
      <c r="D28" s="118"/>
      <c r="E28" s="119"/>
      <c r="F28" s="119"/>
      <c r="G28" s="119"/>
      <c r="K28" s="106" t="str">
        <f t="shared" si="0"/>
        <v>11. Katuste ja katuselagede kandva osa materjali liik</v>
      </c>
      <c r="M28" s="105">
        <f>_xlfn.IFERROR(VLOOKUP(L28,meny!F3:G13,2,FALSE),"")</f>
      </c>
    </row>
    <row r="29" spans="2:13" ht="16.5" customHeight="1">
      <c r="B29" s="120" t="s">
        <v>1074</v>
      </c>
      <c r="C29" s="120"/>
      <c r="D29" s="118"/>
      <c r="E29" s="119"/>
      <c r="F29" s="119"/>
      <c r="G29" s="119"/>
      <c r="K29" s="106" t="str">
        <f t="shared" si="0"/>
        <v>12. Vahelagede kandva osa materjali liik</v>
      </c>
      <c r="L29" s="104">
        <f>IF(D27="","",D27)</f>
      </c>
      <c r="M29" s="105">
        <f>_xlfn.IFERROR(VLOOKUP(L29,meny!J2:K9,2,FALSE),"")</f>
      </c>
    </row>
    <row r="30" spans="2:13" ht="16.5" customHeight="1">
      <c r="B30" s="120" t="s">
        <v>1075</v>
      </c>
      <c r="C30" s="120"/>
      <c r="D30" s="118"/>
      <c r="E30" s="119"/>
      <c r="F30" s="119"/>
      <c r="G30" s="119"/>
      <c r="K30" s="106" t="str">
        <f t="shared" si="0"/>
        <v>13. Välisseina liik</v>
      </c>
      <c r="L30" s="104">
        <f>IF(D28="","",D28)</f>
      </c>
      <c r="M30" s="105">
        <f>_xlfn.IFERROR(VLOOKUP(L30,meny!L2:M17,2,FALSE),"")</f>
      </c>
    </row>
    <row r="31" spans="2:13" ht="16.5" customHeight="1">
      <c r="B31" s="120" t="s">
        <v>1076</v>
      </c>
      <c r="C31" s="127"/>
      <c r="D31" s="116"/>
      <c r="E31" s="117"/>
      <c r="F31" s="117"/>
      <c r="G31" s="117"/>
      <c r="K31" s="106" t="str">
        <f t="shared" si="0"/>
        <v>14. Katusekatte materjali liik</v>
      </c>
      <c r="L31" s="104">
        <f>IF(D29="","",D29)</f>
      </c>
      <c r="M31" s="105">
        <f>_xlfn.IFERROR(VLOOKUP(L31,meny!N2:O10,2,FALSE),"")</f>
      </c>
    </row>
    <row r="32" spans="2:13" ht="16.5" customHeight="1">
      <c r="B32" s="120" t="s">
        <v>1077</v>
      </c>
      <c r="C32" s="120"/>
      <c r="D32" s="124"/>
      <c r="E32" s="124"/>
      <c r="F32" s="124"/>
      <c r="G32" s="124"/>
      <c r="K32" s="106" t="str">
        <f t="shared" si="0"/>
        <v>15. Välisseina välisviimistluse materjali liik</v>
      </c>
      <c r="L32" s="104">
        <f>IF(D30="","",D30)</f>
      </c>
      <c r="M32" s="105">
        <f>_xlfn.IFERROR(VLOOKUP(L32,meny!P2:Q14,2,FALSE),"")</f>
      </c>
    </row>
    <row r="33" spans="7:13" ht="15" customHeight="1">
      <c r="G33" s="37"/>
      <c r="K33" s="106" t="str">
        <f t="shared" si="0"/>
        <v>16. Teekatte liik </v>
      </c>
      <c r="L33" s="104">
        <f>IF(D31="","",D31)</f>
      </c>
      <c r="M33" s="105">
        <f>_xlfn.IFERROR(VLOOKUP(L33,meny!R2:S9,2,FALSE),"")</f>
      </c>
    </row>
    <row r="34" spans="1:11" ht="17.25">
      <c r="A34" s="38"/>
      <c r="B34" s="131" t="s">
        <v>602</v>
      </c>
      <c r="C34" s="131"/>
      <c r="D34" s="131"/>
      <c r="E34" s="131"/>
      <c r="F34" s="131"/>
      <c r="G34" s="131"/>
      <c r="K34" s="106" t="str">
        <f t="shared" si="0"/>
        <v>17. Teekatte pindala</v>
      </c>
    </row>
    <row r="35" spans="1:11" ht="17.25">
      <c r="A35" s="38"/>
      <c r="B35" s="39"/>
      <c r="C35" s="39"/>
      <c r="D35" s="39"/>
      <c r="E35" s="39"/>
      <c r="F35" s="39"/>
      <c r="G35" s="39"/>
      <c r="K35" s="106"/>
    </row>
    <row r="36" spans="1:13" ht="15" customHeight="1">
      <c r="A36" s="40"/>
      <c r="C36" s="36"/>
      <c r="D36" s="36"/>
      <c r="F36" s="41" t="s">
        <v>596</v>
      </c>
      <c r="G36" s="47">
        <f>SUM(G40,G93,G125,G150,G194,G245,G278,G313)</f>
        <v>0</v>
      </c>
      <c r="K36" s="106" t="str">
        <f>F36</f>
        <v>Kulud kokku (EUR): </v>
      </c>
      <c r="M36" s="110">
        <f>G36</f>
        <v>0</v>
      </c>
    </row>
    <row r="37" spans="1:13" ht="15" customHeight="1">
      <c r="A37" s="40"/>
      <c r="C37" s="36"/>
      <c r="D37" s="36"/>
      <c r="F37" s="41" t="s">
        <v>599</v>
      </c>
      <c r="G37" s="47">
        <f>SUM(G36*20%)</f>
        <v>0</v>
      </c>
      <c r="K37" s="106" t="str">
        <f>F37</f>
        <v>Käibemaks (20%):</v>
      </c>
      <c r="M37" s="110">
        <f>G37</f>
        <v>0</v>
      </c>
    </row>
    <row r="38" spans="1:13" ht="15" customHeight="1">
      <c r="A38" s="40"/>
      <c r="B38" s="32"/>
      <c r="C38" s="42"/>
      <c r="D38" s="42"/>
      <c r="F38" s="43" t="s">
        <v>597</v>
      </c>
      <c r="G38" s="47">
        <f>SUM(G36+G37)</f>
        <v>0</v>
      </c>
      <c r="K38" s="106" t="str">
        <f>F38</f>
        <v>Kulud + KM (EUR):</v>
      </c>
      <c r="M38" s="110">
        <f>G38</f>
        <v>0</v>
      </c>
    </row>
    <row r="39" spans="1:14" s="27" customFormat="1" ht="33" customHeight="1">
      <c r="A39" s="44"/>
      <c r="B39" s="122"/>
      <c r="C39" s="122"/>
      <c r="D39" s="62" t="s">
        <v>1</v>
      </c>
      <c r="E39" s="62" t="s">
        <v>0</v>
      </c>
      <c r="F39" s="50" t="s">
        <v>600</v>
      </c>
      <c r="G39" s="48" t="s">
        <v>595</v>
      </c>
      <c r="J39" s="113"/>
      <c r="K39" s="106"/>
      <c r="L39" s="104"/>
      <c r="M39" s="110"/>
      <c r="N39" s="113"/>
    </row>
    <row r="40" spans="2:13" ht="19.5">
      <c r="B40" s="62">
        <v>1</v>
      </c>
      <c r="C40" s="51" t="s">
        <v>1034</v>
      </c>
      <c r="D40" s="52"/>
      <c r="E40" s="52"/>
      <c r="F40" s="52"/>
      <c r="G40" s="47">
        <f>SUM(G41,G49,G54,G57,G66,G75,G79,G87)</f>
        <v>0</v>
      </c>
      <c r="K40" s="106" t="str">
        <f>C40</f>
        <v>VÄLISRAJATISED 5</v>
      </c>
      <c r="M40" s="110">
        <f>G40</f>
        <v>0</v>
      </c>
    </row>
    <row r="41" spans="2:13" ht="17.25">
      <c r="B41" s="62">
        <v>11</v>
      </c>
      <c r="C41" s="52" t="s">
        <v>348</v>
      </c>
      <c r="D41" s="52"/>
      <c r="E41" s="52"/>
      <c r="F41" s="148"/>
      <c r="G41" s="47">
        <f>SUM(G42:G48)</f>
        <v>0</v>
      </c>
      <c r="K41" s="106" t="str">
        <f>C41</f>
        <v>Ettevalmistus ja lammutus</v>
      </c>
      <c r="M41" s="110">
        <f aca="true" t="shared" si="1" ref="M41:M104">G41</f>
        <v>0</v>
      </c>
    </row>
    <row r="42" spans="2:14" s="28" customFormat="1" ht="17.25">
      <c r="B42" s="53">
        <v>111</v>
      </c>
      <c r="C42" s="54" t="s">
        <v>349</v>
      </c>
      <c r="D42" s="24"/>
      <c r="E42" s="24"/>
      <c r="F42" s="149"/>
      <c r="G42" s="49">
        <f>SUM(E42*F42)</f>
        <v>0</v>
      </c>
      <c r="J42" s="114"/>
      <c r="K42" s="106" t="str">
        <f aca="true" t="shared" si="2" ref="K42:K105">C42</f>
        <v>Ettevalmistus ja raadamine</v>
      </c>
      <c r="L42" s="111"/>
      <c r="M42" s="110">
        <f t="shared" si="1"/>
        <v>0</v>
      </c>
      <c r="N42" s="114"/>
    </row>
    <row r="43" spans="2:14" s="28" customFormat="1" ht="17.25">
      <c r="B43" s="53">
        <v>112</v>
      </c>
      <c r="C43" s="54" t="s">
        <v>350</v>
      </c>
      <c r="D43" s="24"/>
      <c r="E43" s="24"/>
      <c r="F43" s="149"/>
      <c r="G43" s="49">
        <f aca="true" t="shared" si="3" ref="G43:G48">SUM(E43*F43)</f>
        <v>0</v>
      </c>
      <c r="J43" s="114"/>
      <c r="K43" s="106" t="str">
        <f t="shared" si="2"/>
        <v>Hoonete ja rajatiste kaitse</v>
      </c>
      <c r="L43" s="111"/>
      <c r="M43" s="110">
        <f t="shared" si="1"/>
        <v>0</v>
      </c>
      <c r="N43" s="114"/>
    </row>
    <row r="44" spans="2:14" s="28" customFormat="1" ht="17.25">
      <c r="B44" s="53">
        <v>113</v>
      </c>
      <c r="C44" s="54" t="s">
        <v>351</v>
      </c>
      <c r="D44" s="24"/>
      <c r="E44" s="24"/>
      <c r="F44" s="149"/>
      <c r="G44" s="49">
        <f t="shared" si="3"/>
        <v>0</v>
      </c>
      <c r="J44" s="114"/>
      <c r="K44" s="106" t="str">
        <f t="shared" si="2"/>
        <v>Taimestiku kaitse</v>
      </c>
      <c r="L44" s="111"/>
      <c r="M44" s="110">
        <f t="shared" si="1"/>
        <v>0</v>
      </c>
      <c r="N44" s="114"/>
    </row>
    <row r="45" spans="2:14" s="28" customFormat="1" ht="17.25">
      <c r="B45" s="53">
        <v>114</v>
      </c>
      <c r="C45" s="54" t="s">
        <v>352</v>
      </c>
      <c r="D45" s="24"/>
      <c r="E45" s="24"/>
      <c r="F45" s="149"/>
      <c r="G45" s="49">
        <f t="shared" si="3"/>
        <v>0</v>
      </c>
      <c r="J45" s="114"/>
      <c r="K45" s="106" t="str">
        <f t="shared" si="2"/>
        <v>Tarbepuidu kogumine</v>
      </c>
      <c r="L45" s="111"/>
      <c r="M45" s="110">
        <f t="shared" si="1"/>
        <v>0</v>
      </c>
      <c r="N45" s="114"/>
    </row>
    <row r="46" spans="2:14" s="28" customFormat="1" ht="17.25">
      <c r="B46" s="53">
        <v>115</v>
      </c>
      <c r="C46" s="54" t="s">
        <v>353</v>
      </c>
      <c r="D46" s="24"/>
      <c r="E46" s="24"/>
      <c r="F46" s="149"/>
      <c r="G46" s="49">
        <f t="shared" si="3"/>
        <v>0</v>
      </c>
      <c r="J46" s="114"/>
      <c r="K46" s="106" t="str">
        <f t="shared" si="2"/>
        <v>Likvideeritavate puude kompensatsioon</v>
      </c>
      <c r="L46" s="111"/>
      <c r="M46" s="110">
        <f t="shared" si="1"/>
        <v>0</v>
      </c>
      <c r="N46" s="114"/>
    </row>
    <row r="47" spans="2:14" s="28" customFormat="1" ht="17.25">
      <c r="B47" s="53">
        <v>117</v>
      </c>
      <c r="C47" s="54" t="s">
        <v>354</v>
      </c>
      <c r="D47" s="24"/>
      <c r="E47" s="24"/>
      <c r="F47" s="149"/>
      <c r="G47" s="49">
        <f t="shared" si="3"/>
        <v>0</v>
      </c>
      <c r="J47" s="114"/>
      <c r="K47" s="106" t="str">
        <f t="shared" si="2"/>
        <v>Hoonete ja rajatiste lammutamine</v>
      </c>
      <c r="L47" s="111"/>
      <c r="M47" s="110">
        <f t="shared" si="1"/>
        <v>0</v>
      </c>
      <c r="N47" s="114"/>
    </row>
    <row r="48" spans="2:14" s="28" customFormat="1" ht="17.25">
      <c r="B48" s="53">
        <v>118</v>
      </c>
      <c r="C48" s="54" t="s">
        <v>1047</v>
      </c>
      <c r="D48" s="24"/>
      <c r="E48" s="24"/>
      <c r="F48" s="149"/>
      <c r="G48" s="49">
        <f t="shared" si="3"/>
        <v>0</v>
      </c>
      <c r="J48" s="114"/>
      <c r="K48" s="106" t="str">
        <f t="shared" si="2"/>
        <v>Raadamis- ja lammutusjäätmete vedu ning utiliseerimine</v>
      </c>
      <c r="L48" s="111"/>
      <c r="M48" s="110">
        <f t="shared" si="1"/>
        <v>0</v>
      </c>
      <c r="N48" s="114"/>
    </row>
    <row r="49" spans="2:13" ht="17.25">
      <c r="B49" s="55">
        <v>12</v>
      </c>
      <c r="C49" s="52" t="s">
        <v>355</v>
      </c>
      <c r="D49" s="45"/>
      <c r="E49" s="45"/>
      <c r="F49" s="150"/>
      <c r="G49" s="47">
        <f>SUM(G50:G53)</f>
        <v>0</v>
      </c>
      <c r="K49" s="106" t="str">
        <f t="shared" si="2"/>
        <v>Hoonealune süvend</v>
      </c>
      <c r="M49" s="110">
        <f t="shared" si="1"/>
        <v>0</v>
      </c>
    </row>
    <row r="50" spans="2:14" s="28" customFormat="1" ht="17.25">
      <c r="B50" s="56">
        <v>121</v>
      </c>
      <c r="C50" s="54" t="s">
        <v>356</v>
      </c>
      <c r="D50" s="24"/>
      <c r="E50" s="24"/>
      <c r="F50" s="149"/>
      <c r="G50" s="49">
        <f>SUM(E50*F50)</f>
        <v>0</v>
      </c>
      <c r="J50" s="114"/>
      <c r="K50" s="106" t="str">
        <f t="shared" si="2"/>
        <v>Pinnase koorimine</v>
      </c>
      <c r="L50" s="111"/>
      <c r="M50" s="110">
        <f t="shared" si="1"/>
        <v>0</v>
      </c>
      <c r="N50" s="114"/>
    </row>
    <row r="51" spans="2:14" s="28" customFormat="1" ht="17.25">
      <c r="B51" s="56">
        <v>122</v>
      </c>
      <c r="C51" s="54" t="s">
        <v>357</v>
      </c>
      <c r="D51" s="24"/>
      <c r="E51" s="24"/>
      <c r="F51" s="149"/>
      <c r="G51" s="49">
        <f>SUM(E51*F51)</f>
        <v>0</v>
      </c>
      <c r="J51" s="114"/>
      <c r="K51" s="106" t="str">
        <f t="shared" si="2"/>
        <v>Kaeved</v>
      </c>
      <c r="L51" s="111"/>
      <c r="M51" s="110">
        <f t="shared" si="1"/>
        <v>0</v>
      </c>
      <c r="N51" s="114"/>
    </row>
    <row r="52" spans="2:14" s="28" customFormat="1" ht="17.25">
      <c r="B52" s="56">
        <v>123</v>
      </c>
      <c r="C52" s="54" t="s">
        <v>358</v>
      </c>
      <c r="D52" s="24"/>
      <c r="E52" s="24"/>
      <c r="F52" s="149"/>
      <c r="G52" s="49">
        <f>SUM(E52*F52)</f>
        <v>0</v>
      </c>
      <c r="J52" s="114"/>
      <c r="K52" s="106" t="str">
        <f t="shared" si="2"/>
        <v>Täited</v>
      </c>
      <c r="L52" s="111"/>
      <c r="M52" s="110">
        <f t="shared" si="1"/>
        <v>0</v>
      </c>
      <c r="N52" s="114"/>
    </row>
    <row r="53" spans="2:14" s="28" customFormat="1" ht="17.25">
      <c r="B53" s="56">
        <v>128</v>
      </c>
      <c r="C53" s="54" t="s">
        <v>359</v>
      </c>
      <c r="D53" s="24"/>
      <c r="E53" s="24"/>
      <c r="F53" s="149"/>
      <c r="G53" s="49">
        <f>SUM(E53*F53)</f>
        <v>0</v>
      </c>
      <c r="J53" s="114"/>
      <c r="K53" s="106" t="str">
        <f t="shared" si="2"/>
        <v>Pinnase vedu</v>
      </c>
      <c r="L53" s="111"/>
      <c r="M53" s="110">
        <f t="shared" si="1"/>
        <v>0</v>
      </c>
      <c r="N53" s="114"/>
    </row>
    <row r="54" spans="2:14" s="28" customFormat="1" ht="17.25">
      <c r="B54" s="55">
        <v>13</v>
      </c>
      <c r="C54" s="52" t="s">
        <v>360</v>
      </c>
      <c r="D54" s="45"/>
      <c r="E54" s="45"/>
      <c r="F54" s="150"/>
      <c r="G54" s="47">
        <f>SUM(G55:G56)</f>
        <v>0</v>
      </c>
      <c r="J54" s="114"/>
      <c r="K54" s="106" t="str">
        <f t="shared" si="2"/>
        <v>Lõhkamine</v>
      </c>
      <c r="L54" s="111"/>
      <c r="M54" s="110">
        <f t="shared" si="1"/>
        <v>0</v>
      </c>
      <c r="N54" s="114"/>
    </row>
    <row r="55" spans="2:14" s="28" customFormat="1" ht="17.25">
      <c r="B55" s="56">
        <v>131</v>
      </c>
      <c r="C55" s="54" t="s">
        <v>360</v>
      </c>
      <c r="D55" s="24"/>
      <c r="E55" s="24"/>
      <c r="F55" s="149"/>
      <c r="G55" s="49">
        <f>SUM(E55*F55)</f>
        <v>0</v>
      </c>
      <c r="J55" s="114"/>
      <c r="K55" s="106" t="str">
        <f t="shared" si="2"/>
        <v>Lõhkamine</v>
      </c>
      <c r="L55" s="111"/>
      <c r="M55" s="110">
        <f t="shared" si="1"/>
        <v>0</v>
      </c>
      <c r="N55" s="114"/>
    </row>
    <row r="56" spans="2:14" s="28" customFormat="1" ht="17.25">
      <c r="B56" s="56">
        <v>138</v>
      </c>
      <c r="C56" s="54" t="s">
        <v>361</v>
      </c>
      <c r="D56" s="24"/>
      <c r="E56" s="24"/>
      <c r="F56" s="149"/>
      <c r="G56" s="49">
        <f>SUM(E56*F56)</f>
        <v>0</v>
      </c>
      <c r="J56" s="114"/>
      <c r="K56" s="106" t="str">
        <f t="shared" si="2"/>
        <v>Lõhatud pinnase äravedu</v>
      </c>
      <c r="L56" s="111"/>
      <c r="M56" s="110">
        <f t="shared" si="1"/>
        <v>0</v>
      </c>
      <c r="N56" s="114"/>
    </row>
    <row r="57" spans="2:13" ht="17.25">
      <c r="B57" s="55">
        <v>14</v>
      </c>
      <c r="C57" s="52" t="s">
        <v>362</v>
      </c>
      <c r="D57" s="45"/>
      <c r="E57" s="45"/>
      <c r="F57" s="150"/>
      <c r="G57" s="47">
        <f>SUM(G58:G65)</f>
        <v>0</v>
      </c>
      <c r="K57" s="106" t="str">
        <f t="shared" si="2"/>
        <v>Hoonevälised ehitised</v>
      </c>
      <c r="M57" s="110">
        <f t="shared" si="1"/>
        <v>0</v>
      </c>
    </row>
    <row r="58" spans="2:14" s="28" customFormat="1" ht="17.25">
      <c r="B58" s="56">
        <v>141</v>
      </c>
      <c r="C58" s="54" t="s">
        <v>363</v>
      </c>
      <c r="D58" s="24"/>
      <c r="E58" s="24"/>
      <c r="F58" s="149"/>
      <c r="G58" s="49">
        <f>SUM(E58*F58)</f>
        <v>0</v>
      </c>
      <c r="J58" s="114"/>
      <c r="K58" s="106" t="str">
        <f t="shared" si="2"/>
        <v>Estakaadid, kaldteed ja pandused</v>
      </c>
      <c r="L58" s="111"/>
      <c r="M58" s="110">
        <f t="shared" si="1"/>
        <v>0</v>
      </c>
      <c r="N58" s="114"/>
    </row>
    <row r="59" spans="2:14" s="28" customFormat="1" ht="17.25">
      <c r="B59" s="56">
        <v>142</v>
      </c>
      <c r="C59" s="54" t="s">
        <v>364</v>
      </c>
      <c r="D59" s="24"/>
      <c r="E59" s="24"/>
      <c r="F59" s="149"/>
      <c r="G59" s="49">
        <f aca="true" t="shared" si="4" ref="G59:G65">SUM(E59*F59)</f>
        <v>0</v>
      </c>
      <c r="J59" s="114"/>
      <c r="K59" s="106" t="str">
        <f t="shared" si="2"/>
        <v>Tugimüürid ja piirded</v>
      </c>
      <c r="L59" s="111"/>
      <c r="M59" s="110">
        <f t="shared" si="1"/>
        <v>0</v>
      </c>
      <c r="N59" s="114"/>
    </row>
    <row r="60" spans="2:14" s="28" customFormat="1" ht="17.25">
      <c r="B60" s="56">
        <v>143</v>
      </c>
      <c r="C60" s="54" t="s">
        <v>365</v>
      </c>
      <c r="D60" s="24"/>
      <c r="E60" s="24"/>
      <c r="F60" s="149"/>
      <c r="G60" s="49">
        <f t="shared" si="4"/>
        <v>0</v>
      </c>
      <c r="J60" s="114"/>
      <c r="K60" s="106" t="str">
        <f t="shared" si="2"/>
        <v>Välistrepid</v>
      </c>
      <c r="L60" s="111"/>
      <c r="M60" s="110">
        <f t="shared" si="1"/>
        <v>0</v>
      </c>
      <c r="N60" s="114"/>
    </row>
    <row r="61" spans="2:14" s="28" customFormat="1" ht="17.25">
      <c r="B61" s="56">
        <v>144</v>
      </c>
      <c r="C61" s="54" t="s">
        <v>366</v>
      </c>
      <c r="D61" s="24"/>
      <c r="E61" s="24"/>
      <c r="F61" s="149"/>
      <c r="G61" s="49">
        <f t="shared" si="4"/>
        <v>0</v>
      </c>
      <c r="J61" s="114"/>
      <c r="K61" s="106" t="str">
        <f t="shared" si="2"/>
        <v>Varikatused</v>
      </c>
      <c r="L61" s="111"/>
      <c r="M61" s="110">
        <f t="shared" si="1"/>
        <v>0</v>
      </c>
      <c r="N61" s="114"/>
    </row>
    <row r="62" spans="2:14" s="28" customFormat="1" ht="17.25">
      <c r="B62" s="56">
        <v>145</v>
      </c>
      <c r="C62" s="54" t="s">
        <v>367</v>
      </c>
      <c r="D62" s="24"/>
      <c r="E62" s="24"/>
      <c r="F62" s="149"/>
      <c r="G62" s="49">
        <f t="shared" si="4"/>
        <v>0</v>
      </c>
      <c r="J62" s="114"/>
      <c r="K62" s="106" t="str">
        <f t="shared" si="2"/>
        <v>Kanalid, kaevud, basseinid, mahutid</v>
      </c>
      <c r="L62" s="111"/>
      <c r="M62" s="110">
        <f t="shared" si="1"/>
        <v>0</v>
      </c>
      <c r="N62" s="114"/>
    </row>
    <row r="63" spans="2:14" s="28" customFormat="1" ht="17.25">
      <c r="B63" s="56">
        <v>146</v>
      </c>
      <c r="C63" s="54" t="s">
        <v>368</v>
      </c>
      <c r="D63" s="24"/>
      <c r="E63" s="24"/>
      <c r="F63" s="149"/>
      <c r="G63" s="49">
        <f t="shared" si="4"/>
        <v>0</v>
      </c>
      <c r="J63" s="114"/>
      <c r="K63" s="106" t="str">
        <f t="shared" si="2"/>
        <v>Laoplatsid, parklad ja nende ehitised</v>
      </c>
      <c r="L63" s="111"/>
      <c r="M63" s="110">
        <f t="shared" si="1"/>
        <v>0</v>
      </c>
      <c r="N63" s="114"/>
    </row>
    <row r="64" spans="2:14" s="28" customFormat="1" ht="17.25">
      <c r="B64" s="56">
        <v>147</v>
      </c>
      <c r="C64" s="54" t="s">
        <v>369</v>
      </c>
      <c r="D64" s="24"/>
      <c r="E64" s="24"/>
      <c r="F64" s="149"/>
      <c r="G64" s="49">
        <f t="shared" si="4"/>
        <v>0</v>
      </c>
      <c r="J64" s="114"/>
      <c r="K64" s="106" t="str">
        <f t="shared" si="2"/>
        <v>Tunnelid</v>
      </c>
      <c r="L64" s="111"/>
      <c r="M64" s="110">
        <f t="shared" si="1"/>
        <v>0</v>
      </c>
      <c r="N64" s="114"/>
    </row>
    <row r="65" spans="2:14" s="28" customFormat="1" ht="17.25">
      <c r="B65" s="56">
        <v>148</v>
      </c>
      <c r="C65" s="54" t="s">
        <v>370</v>
      </c>
      <c r="D65" s="24"/>
      <c r="E65" s="24"/>
      <c r="F65" s="149"/>
      <c r="G65" s="49">
        <f t="shared" si="4"/>
        <v>0</v>
      </c>
      <c r="J65" s="114"/>
      <c r="K65" s="106" t="str">
        <f t="shared" si="2"/>
        <v>Rööbasteed</v>
      </c>
      <c r="L65" s="111"/>
      <c r="M65" s="110">
        <f t="shared" si="1"/>
        <v>0</v>
      </c>
      <c r="N65" s="114"/>
    </row>
    <row r="66" spans="2:13" ht="17.25">
      <c r="B66" s="55">
        <v>15</v>
      </c>
      <c r="C66" s="52" t="s">
        <v>371</v>
      </c>
      <c r="D66" s="45"/>
      <c r="E66" s="45"/>
      <c r="F66" s="150"/>
      <c r="G66" s="47">
        <f>SUM(G67:G74)</f>
        <v>0</v>
      </c>
      <c r="K66" s="106" t="str">
        <f t="shared" si="2"/>
        <v>Välisvõrgud</v>
      </c>
      <c r="M66" s="110">
        <f t="shared" si="1"/>
        <v>0</v>
      </c>
    </row>
    <row r="67" spans="2:14" s="28" customFormat="1" ht="17.25">
      <c r="B67" s="56">
        <v>151</v>
      </c>
      <c r="C67" s="54" t="s">
        <v>372</v>
      </c>
      <c r="D67" s="24"/>
      <c r="E67" s="24"/>
      <c r="F67" s="149"/>
      <c r="G67" s="49">
        <f>SUM(E67*F67)</f>
        <v>0</v>
      </c>
      <c r="J67" s="114"/>
      <c r="K67" s="106" t="str">
        <f t="shared" si="2"/>
        <v>Drenaaž ja truubid</v>
      </c>
      <c r="L67" s="111"/>
      <c r="M67" s="110">
        <f t="shared" si="1"/>
        <v>0</v>
      </c>
      <c r="N67" s="114"/>
    </row>
    <row r="68" spans="2:14" s="28" customFormat="1" ht="17.25">
      <c r="B68" s="56">
        <v>152</v>
      </c>
      <c r="C68" s="54" t="s">
        <v>373</v>
      </c>
      <c r="D68" s="24"/>
      <c r="E68" s="24"/>
      <c r="F68" s="149"/>
      <c r="G68" s="49">
        <f aca="true" t="shared" si="5" ref="G68:G74">SUM(E68*F68)</f>
        <v>0</v>
      </c>
      <c r="J68" s="114"/>
      <c r="K68" s="106" t="str">
        <f t="shared" si="2"/>
        <v>Väliskanalisatsioon</v>
      </c>
      <c r="L68" s="111"/>
      <c r="M68" s="110">
        <f t="shared" si="1"/>
        <v>0</v>
      </c>
      <c r="N68" s="114"/>
    </row>
    <row r="69" spans="2:14" s="28" customFormat="1" ht="17.25">
      <c r="B69" s="56">
        <v>153</v>
      </c>
      <c r="C69" s="54" t="s">
        <v>374</v>
      </c>
      <c r="D69" s="24"/>
      <c r="E69" s="24"/>
      <c r="F69" s="149"/>
      <c r="G69" s="49">
        <f t="shared" si="5"/>
        <v>0</v>
      </c>
      <c r="J69" s="114"/>
      <c r="K69" s="106" t="str">
        <f t="shared" si="2"/>
        <v>Välisvalgustus</v>
      </c>
      <c r="L69" s="111"/>
      <c r="M69" s="110">
        <f t="shared" si="1"/>
        <v>0</v>
      </c>
      <c r="N69" s="114"/>
    </row>
    <row r="70" spans="2:14" s="28" customFormat="1" ht="17.25">
      <c r="B70" s="56">
        <v>154</v>
      </c>
      <c r="C70" s="54" t="s">
        <v>375</v>
      </c>
      <c r="D70" s="24"/>
      <c r="E70" s="24"/>
      <c r="F70" s="149"/>
      <c r="G70" s="49">
        <f t="shared" si="5"/>
        <v>0</v>
      </c>
      <c r="J70" s="114"/>
      <c r="K70" s="106" t="str">
        <f t="shared" si="2"/>
        <v>Veetorustik</v>
      </c>
      <c r="L70" s="111"/>
      <c r="M70" s="110">
        <f t="shared" si="1"/>
        <v>0</v>
      </c>
      <c r="N70" s="114"/>
    </row>
    <row r="71" spans="2:14" s="28" customFormat="1" ht="17.25">
      <c r="B71" s="56">
        <v>155</v>
      </c>
      <c r="C71" s="54" t="s">
        <v>376</v>
      </c>
      <c r="D71" s="24"/>
      <c r="E71" s="24"/>
      <c r="F71" s="149"/>
      <c r="G71" s="49">
        <f t="shared" si="5"/>
        <v>0</v>
      </c>
      <c r="J71" s="114"/>
      <c r="K71" s="106" t="str">
        <f t="shared" si="2"/>
        <v>Gaasitorustik</v>
      </c>
      <c r="L71" s="111"/>
      <c r="M71" s="110">
        <f t="shared" si="1"/>
        <v>0</v>
      </c>
      <c r="N71" s="114"/>
    </row>
    <row r="72" spans="2:14" s="28" customFormat="1" ht="17.25">
      <c r="B72" s="56">
        <v>156</v>
      </c>
      <c r="C72" s="54" t="s">
        <v>377</v>
      </c>
      <c r="D72" s="24"/>
      <c r="E72" s="24"/>
      <c r="F72" s="149"/>
      <c r="G72" s="49">
        <f t="shared" si="5"/>
        <v>0</v>
      </c>
      <c r="J72" s="114"/>
      <c r="K72" s="106" t="str">
        <f t="shared" si="2"/>
        <v>Küttetorustik</v>
      </c>
      <c r="L72" s="111"/>
      <c r="M72" s="110">
        <f t="shared" si="1"/>
        <v>0</v>
      </c>
      <c r="N72" s="114"/>
    </row>
    <row r="73" spans="2:14" s="28" customFormat="1" ht="17.25">
      <c r="B73" s="56">
        <v>157</v>
      </c>
      <c r="C73" s="54" t="s">
        <v>378</v>
      </c>
      <c r="D73" s="24"/>
      <c r="E73" s="24"/>
      <c r="F73" s="149"/>
      <c r="G73" s="49">
        <f t="shared" si="5"/>
        <v>0</v>
      </c>
      <c r="J73" s="114"/>
      <c r="K73" s="106" t="str">
        <f t="shared" si="2"/>
        <v>Kaabelliinid</v>
      </c>
      <c r="L73" s="111"/>
      <c r="M73" s="110">
        <f t="shared" si="1"/>
        <v>0</v>
      </c>
      <c r="N73" s="114"/>
    </row>
    <row r="74" spans="2:14" s="28" customFormat="1" ht="17.25">
      <c r="B74" s="56">
        <v>158</v>
      </c>
      <c r="C74" s="54" t="s">
        <v>379</v>
      </c>
      <c r="D74" s="24"/>
      <c r="E74" s="24"/>
      <c r="F74" s="149"/>
      <c r="G74" s="49">
        <f t="shared" si="5"/>
        <v>0</v>
      </c>
      <c r="J74" s="114"/>
      <c r="K74" s="106" t="str">
        <f t="shared" si="2"/>
        <v>Sideliinid</v>
      </c>
      <c r="L74" s="111"/>
      <c r="M74" s="110">
        <f t="shared" si="1"/>
        <v>0</v>
      </c>
      <c r="N74" s="114"/>
    </row>
    <row r="75" spans="2:13" ht="17.25">
      <c r="B75" s="55">
        <v>16</v>
      </c>
      <c r="C75" s="52" t="s">
        <v>380</v>
      </c>
      <c r="D75" s="45"/>
      <c r="E75" s="45"/>
      <c r="F75" s="150"/>
      <c r="G75" s="47">
        <f>SUM(G76:G78)</f>
        <v>0</v>
      </c>
      <c r="K75" s="106" t="str">
        <f t="shared" si="2"/>
        <v>Kaeved maa-alal</v>
      </c>
      <c r="M75" s="110">
        <f t="shared" si="1"/>
        <v>0</v>
      </c>
    </row>
    <row r="76" spans="2:14" s="28" customFormat="1" ht="17.25">
      <c r="B76" s="56">
        <v>161</v>
      </c>
      <c r="C76" s="54" t="s">
        <v>381</v>
      </c>
      <c r="D76" s="24"/>
      <c r="E76" s="24"/>
      <c r="F76" s="149"/>
      <c r="G76" s="49">
        <f>SUM(E76*F76)</f>
        <v>0</v>
      </c>
      <c r="J76" s="114"/>
      <c r="K76" s="106" t="str">
        <f t="shared" si="2"/>
        <v>Mulded</v>
      </c>
      <c r="L76" s="111"/>
      <c r="M76" s="110">
        <f t="shared" si="1"/>
        <v>0</v>
      </c>
      <c r="N76" s="114"/>
    </row>
    <row r="77" spans="2:14" s="28" customFormat="1" ht="17.25">
      <c r="B77" s="56">
        <v>162</v>
      </c>
      <c r="C77" s="54" t="s">
        <v>357</v>
      </c>
      <c r="D77" s="24"/>
      <c r="E77" s="24"/>
      <c r="F77" s="149"/>
      <c r="G77" s="49">
        <f>SUM(E77*F77)</f>
        <v>0</v>
      </c>
      <c r="J77" s="114"/>
      <c r="K77" s="106" t="str">
        <f t="shared" si="2"/>
        <v>Kaeved</v>
      </c>
      <c r="L77" s="111"/>
      <c r="M77" s="110">
        <f t="shared" si="1"/>
        <v>0</v>
      </c>
      <c r="N77" s="114"/>
    </row>
    <row r="78" spans="2:14" s="28" customFormat="1" ht="17.25">
      <c r="B78" s="56">
        <v>163</v>
      </c>
      <c r="C78" s="54" t="s">
        <v>382</v>
      </c>
      <c r="D78" s="24"/>
      <c r="E78" s="24"/>
      <c r="F78" s="149"/>
      <c r="G78" s="49">
        <f>SUM(E78*F78)</f>
        <v>0</v>
      </c>
      <c r="J78" s="114"/>
      <c r="K78" s="106" t="str">
        <f t="shared" si="2"/>
        <v>Täide</v>
      </c>
      <c r="L78" s="111"/>
      <c r="M78" s="110">
        <f t="shared" si="1"/>
        <v>0</v>
      </c>
      <c r="N78" s="114"/>
    </row>
    <row r="79" spans="2:13" ht="17.25">
      <c r="B79" s="55">
        <v>17</v>
      </c>
      <c r="C79" s="52" t="s">
        <v>383</v>
      </c>
      <c r="D79" s="45"/>
      <c r="E79" s="45"/>
      <c r="F79" s="150"/>
      <c r="G79" s="47">
        <f>SUM(G80:G86)</f>
        <v>0</v>
      </c>
      <c r="K79" s="106" t="str">
        <f t="shared" si="2"/>
        <v>Maa-ala pinnakatted</v>
      </c>
      <c r="M79" s="110">
        <f t="shared" si="1"/>
        <v>0</v>
      </c>
    </row>
    <row r="80" spans="2:13" ht="17.25">
      <c r="B80" s="56">
        <v>171</v>
      </c>
      <c r="C80" s="54" t="s">
        <v>384</v>
      </c>
      <c r="D80" s="24"/>
      <c r="E80" s="24"/>
      <c r="F80" s="149"/>
      <c r="G80" s="49">
        <f>SUM(E80*F80)</f>
        <v>0</v>
      </c>
      <c r="K80" s="106" t="str">
        <f t="shared" si="2"/>
        <v>Haljastus</v>
      </c>
      <c r="M80" s="110">
        <f t="shared" si="1"/>
        <v>0</v>
      </c>
    </row>
    <row r="81" spans="2:13" ht="17.25">
      <c r="B81" s="56">
        <v>172</v>
      </c>
      <c r="C81" s="54" t="s">
        <v>385</v>
      </c>
      <c r="D81" s="24"/>
      <c r="E81" s="24"/>
      <c r="F81" s="149"/>
      <c r="G81" s="49">
        <f aca="true" t="shared" si="6" ref="G81:G86">SUM(E81*F81)</f>
        <v>0</v>
      </c>
      <c r="K81" s="106" t="str">
        <f t="shared" si="2"/>
        <v>Teede ja platside alused</v>
      </c>
      <c r="M81" s="110">
        <f t="shared" si="1"/>
        <v>0</v>
      </c>
    </row>
    <row r="82" spans="2:13" ht="17.25">
      <c r="B82" s="56">
        <v>173</v>
      </c>
      <c r="C82" s="54" t="s">
        <v>386</v>
      </c>
      <c r="D82" s="24"/>
      <c r="E82" s="24"/>
      <c r="F82" s="149"/>
      <c r="G82" s="49">
        <f t="shared" si="6"/>
        <v>0</v>
      </c>
      <c r="K82" s="106" t="str">
        <f t="shared" si="2"/>
        <v>Teede ja platside katted</v>
      </c>
      <c r="M82" s="110">
        <f t="shared" si="1"/>
        <v>0</v>
      </c>
    </row>
    <row r="83" spans="2:13" ht="17.25">
      <c r="B83" s="56">
        <v>174</v>
      </c>
      <c r="C83" s="54" t="s">
        <v>387</v>
      </c>
      <c r="D83" s="24"/>
      <c r="E83" s="24"/>
      <c r="F83" s="149"/>
      <c r="G83" s="49">
        <f t="shared" si="6"/>
        <v>0</v>
      </c>
      <c r="K83" s="106" t="str">
        <f t="shared" si="2"/>
        <v>Kivi- ja plaatkatted</v>
      </c>
      <c r="M83" s="110">
        <f t="shared" si="1"/>
        <v>0</v>
      </c>
    </row>
    <row r="84" spans="2:13" ht="17.25">
      <c r="B84" s="56">
        <v>175</v>
      </c>
      <c r="C84" s="54" t="s">
        <v>388</v>
      </c>
      <c r="D84" s="24"/>
      <c r="E84" s="24"/>
      <c r="F84" s="149"/>
      <c r="G84" s="49">
        <f t="shared" si="6"/>
        <v>0</v>
      </c>
      <c r="K84" s="106" t="str">
        <f t="shared" si="2"/>
        <v>Äärekivid ja sadeveerennid</v>
      </c>
      <c r="M84" s="110">
        <f t="shared" si="1"/>
        <v>0</v>
      </c>
    </row>
    <row r="85" spans="2:13" ht="17.25">
      <c r="B85" s="56">
        <v>176</v>
      </c>
      <c r="C85" s="54" t="s">
        <v>389</v>
      </c>
      <c r="D85" s="24"/>
      <c r="E85" s="24"/>
      <c r="F85" s="149"/>
      <c r="G85" s="49">
        <f t="shared" si="6"/>
        <v>0</v>
      </c>
      <c r="K85" s="106" t="str">
        <f t="shared" si="2"/>
        <v>Nõlvakatted</v>
      </c>
      <c r="M85" s="110">
        <f t="shared" si="1"/>
        <v>0</v>
      </c>
    </row>
    <row r="86" spans="2:13" ht="17.25">
      <c r="B86" s="56">
        <v>178</v>
      </c>
      <c r="C86" s="54" t="s">
        <v>390</v>
      </c>
      <c r="D86" s="24"/>
      <c r="E86" s="24"/>
      <c r="F86" s="149"/>
      <c r="G86" s="49">
        <f t="shared" si="6"/>
        <v>0</v>
      </c>
      <c r="K86" s="106" t="str">
        <f t="shared" si="2"/>
        <v>Looduslike alade korrastamine</v>
      </c>
      <c r="M86" s="110">
        <f t="shared" si="1"/>
        <v>0</v>
      </c>
    </row>
    <row r="87" spans="2:13" ht="17.25">
      <c r="B87" s="55">
        <v>18</v>
      </c>
      <c r="C87" s="52" t="s">
        <v>391</v>
      </c>
      <c r="D87" s="45"/>
      <c r="E87" s="45"/>
      <c r="F87" s="150"/>
      <c r="G87" s="47">
        <f>SUM(G88:G92)</f>
        <v>0</v>
      </c>
      <c r="K87" s="106" t="str">
        <f t="shared" si="2"/>
        <v>Väikeehitised maa-alal</v>
      </c>
      <c r="M87" s="110">
        <f t="shared" si="1"/>
        <v>0</v>
      </c>
    </row>
    <row r="88" spans="2:13" ht="17.25">
      <c r="B88" s="56">
        <v>181</v>
      </c>
      <c r="C88" s="54" t="s">
        <v>392</v>
      </c>
      <c r="D88" s="24"/>
      <c r="E88" s="24"/>
      <c r="F88" s="149"/>
      <c r="G88" s="49">
        <f>SUM(E88*F88)</f>
        <v>0</v>
      </c>
      <c r="K88" s="106" t="str">
        <f t="shared" si="2"/>
        <v>Piirded</v>
      </c>
      <c r="M88" s="110">
        <f t="shared" si="1"/>
        <v>0</v>
      </c>
    </row>
    <row r="89" spans="2:13" ht="17.25">
      <c r="B89" s="56">
        <v>182</v>
      </c>
      <c r="C89" s="54" t="s">
        <v>393</v>
      </c>
      <c r="D89" s="24"/>
      <c r="E89" s="24"/>
      <c r="F89" s="149"/>
      <c r="G89" s="49">
        <f>SUM(E89*F89)</f>
        <v>0</v>
      </c>
      <c r="K89" s="106" t="str">
        <f t="shared" si="2"/>
        <v>Hoone juurde kuuluv välisvarustus</v>
      </c>
      <c r="M89" s="110">
        <f t="shared" si="1"/>
        <v>0</v>
      </c>
    </row>
    <row r="90" spans="2:13" ht="17.25">
      <c r="B90" s="56">
        <v>183</v>
      </c>
      <c r="C90" s="54" t="s">
        <v>394</v>
      </c>
      <c r="D90" s="24"/>
      <c r="E90" s="24"/>
      <c r="F90" s="149"/>
      <c r="G90" s="49">
        <f>SUM(E90*F90)</f>
        <v>0</v>
      </c>
      <c r="K90" s="106" t="str">
        <f t="shared" si="2"/>
        <v>Spordi- ja mänguvarustus</v>
      </c>
      <c r="M90" s="110">
        <f t="shared" si="1"/>
        <v>0</v>
      </c>
    </row>
    <row r="91" spans="2:13" ht="17.25">
      <c r="B91" s="56">
        <v>184</v>
      </c>
      <c r="C91" s="54" t="s">
        <v>395</v>
      </c>
      <c r="D91" s="24"/>
      <c r="E91" s="24"/>
      <c r="F91" s="149"/>
      <c r="G91" s="49">
        <f>SUM(E91*F91)</f>
        <v>0</v>
      </c>
      <c r="K91" s="106" t="str">
        <f t="shared" si="2"/>
        <v>Jäätmehooldusvarustus</v>
      </c>
      <c r="M91" s="110">
        <f t="shared" si="1"/>
        <v>0</v>
      </c>
    </row>
    <row r="92" spans="2:13" ht="17.25">
      <c r="B92" s="56">
        <v>185</v>
      </c>
      <c r="C92" s="54" t="s">
        <v>396</v>
      </c>
      <c r="D92" s="24"/>
      <c r="E92" s="24"/>
      <c r="F92" s="149"/>
      <c r="G92" s="49">
        <f>SUM(E92*F92)</f>
        <v>0</v>
      </c>
      <c r="K92" s="106" t="str">
        <f t="shared" si="2"/>
        <v>Liiklusalade varustus</v>
      </c>
      <c r="M92" s="110">
        <f t="shared" si="1"/>
        <v>0</v>
      </c>
    </row>
    <row r="93" spans="2:13" ht="19.5">
      <c r="B93" s="55">
        <v>2</v>
      </c>
      <c r="C93" s="57" t="s">
        <v>1035</v>
      </c>
      <c r="D93" s="46"/>
      <c r="E93" s="45"/>
      <c r="F93" s="150"/>
      <c r="G93" s="47">
        <f>SUM(G94,G101,G108,G116,G124)</f>
        <v>0</v>
      </c>
      <c r="K93" s="106" t="str">
        <f t="shared" si="2"/>
        <v>ALUSED JA VUNDAMENDID 6</v>
      </c>
      <c r="M93" s="110">
        <f t="shared" si="1"/>
        <v>0</v>
      </c>
    </row>
    <row r="94" spans="2:13" ht="17.25">
      <c r="B94" s="55">
        <v>21</v>
      </c>
      <c r="C94" s="52" t="s">
        <v>397</v>
      </c>
      <c r="D94" s="45"/>
      <c r="E94" s="45"/>
      <c r="F94" s="150"/>
      <c r="G94" s="47">
        <f>SUM(G95:G100)</f>
        <v>0</v>
      </c>
      <c r="K94" s="106" t="str">
        <f t="shared" si="2"/>
        <v>Rostvärgid ja taldmikud</v>
      </c>
      <c r="M94" s="110">
        <f t="shared" si="1"/>
        <v>0</v>
      </c>
    </row>
    <row r="95" spans="2:13" ht="17.25">
      <c r="B95" s="56">
        <v>211</v>
      </c>
      <c r="C95" s="54" t="s">
        <v>398</v>
      </c>
      <c r="D95" s="24"/>
      <c r="E95" s="24"/>
      <c r="F95" s="149"/>
      <c r="G95" s="49">
        <f aca="true" t="shared" si="7" ref="G95:G100">SUM(E95*F95)</f>
        <v>0</v>
      </c>
      <c r="K95" s="106" t="str">
        <f t="shared" si="2"/>
        <v>Liiv- ja killustikalused</v>
      </c>
      <c r="M95" s="110">
        <f t="shared" si="1"/>
        <v>0</v>
      </c>
    </row>
    <row r="96" spans="2:13" ht="17.25">
      <c r="B96" s="56">
        <v>212</v>
      </c>
      <c r="C96" s="54" t="s">
        <v>399</v>
      </c>
      <c r="D96" s="24"/>
      <c r="E96" s="24"/>
      <c r="F96" s="149"/>
      <c r="G96" s="49">
        <f t="shared" si="7"/>
        <v>0</v>
      </c>
      <c r="K96" s="106" t="str">
        <f t="shared" si="2"/>
        <v>Betoontarindid</v>
      </c>
      <c r="M96" s="110">
        <f t="shared" si="1"/>
        <v>0</v>
      </c>
    </row>
    <row r="97" spans="2:13" ht="17.25">
      <c r="B97" s="56">
        <v>213</v>
      </c>
      <c r="C97" s="54" t="s">
        <v>400</v>
      </c>
      <c r="D97" s="24"/>
      <c r="E97" s="24"/>
      <c r="F97" s="149"/>
      <c r="G97" s="49">
        <f t="shared" si="7"/>
        <v>0</v>
      </c>
      <c r="K97" s="106" t="str">
        <f t="shared" si="2"/>
        <v>Metalltarindid</v>
      </c>
      <c r="M97" s="110">
        <f t="shared" si="1"/>
        <v>0</v>
      </c>
    </row>
    <row r="98" spans="2:13" ht="17.25">
      <c r="B98" s="56">
        <v>214</v>
      </c>
      <c r="C98" s="54" t="s">
        <v>401</v>
      </c>
      <c r="D98" s="24"/>
      <c r="E98" s="24"/>
      <c r="F98" s="149"/>
      <c r="G98" s="49">
        <f t="shared" si="7"/>
        <v>0</v>
      </c>
      <c r="K98" s="106" t="str">
        <f t="shared" si="2"/>
        <v>Müüritis</v>
      </c>
      <c r="M98" s="110">
        <f t="shared" si="1"/>
        <v>0</v>
      </c>
    </row>
    <row r="99" spans="2:13" ht="17.25">
      <c r="B99" s="56">
        <v>215</v>
      </c>
      <c r="C99" s="54" t="s">
        <v>402</v>
      </c>
      <c r="D99" s="24"/>
      <c r="E99" s="24"/>
      <c r="F99" s="149"/>
      <c r="G99" s="49">
        <f t="shared" si="7"/>
        <v>0</v>
      </c>
      <c r="K99" s="106" t="str">
        <f t="shared" si="2"/>
        <v>Elemendid</v>
      </c>
      <c r="M99" s="110">
        <f t="shared" si="1"/>
        <v>0</v>
      </c>
    </row>
    <row r="100" spans="2:13" ht="17.25">
      <c r="B100" s="56">
        <v>217</v>
      </c>
      <c r="C100" s="54" t="s">
        <v>403</v>
      </c>
      <c r="D100" s="24"/>
      <c r="E100" s="24"/>
      <c r="F100" s="149"/>
      <c r="G100" s="49">
        <f t="shared" si="7"/>
        <v>0</v>
      </c>
      <c r="K100" s="106" t="str">
        <f t="shared" si="2"/>
        <v>Sooja- ja hüdroisolatsioon</v>
      </c>
      <c r="M100" s="110">
        <f t="shared" si="1"/>
        <v>0</v>
      </c>
    </row>
    <row r="101" spans="2:13" ht="17.25">
      <c r="B101" s="55">
        <v>22</v>
      </c>
      <c r="C101" s="52" t="s">
        <v>404</v>
      </c>
      <c r="D101" s="45"/>
      <c r="E101" s="45"/>
      <c r="F101" s="150"/>
      <c r="G101" s="47">
        <f>SUM(G102:G107)</f>
        <v>0</v>
      </c>
      <c r="K101" s="106" t="str">
        <f t="shared" si="2"/>
        <v>Vundamendid</v>
      </c>
      <c r="M101" s="110">
        <f t="shared" si="1"/>
        <v>0</v>
      </c>
    </row>
    <row r="102" spans="2:13" ht="17.25">
      <c r="B102" s="56">
        <v>221</v>
      </c>
      <c r="C102" s="54" t="s">
        <v>405</v>
      </c>
      <c r="D102" s="24"/>
      <c r="E102" s="24"/>
      <c r="F102" s="149"/>
      <c r="G102" s="49">
        <f aca="true" t="shared" si="8" ref="G102:G107">SUM(E102*F102)</f>
        <v>0</v>
      </c>
      <c r="K102" s="106" t="str">
        <f t="shared" si="2"/>
        <v>Vundamentide liiv- ja killustikalused</v>
      </c>
      <c r="M102" s="110">
        <f t="shared" si="1"/>
        <v>0</v>
      </c>
    </row>
    <row r="103" spans="2:13" ht="17.25">
      <c r="B103" s="56">
        <v>222</v>
      </c>
      <c r="C103" s="54" t="s">
        <v>406</v>
      </c>
      <c r="D103" s="24"/>
      <c r="E103" s="24"/>
      <c r="F103" s="149"/>
      <c r="G103" s="49">
        <f t="shared" si="8"/>
        <v>0</v>
      </c>
      <c r="K103" s="106" t="str">
        <f t="shared" si="2"/>
        <v>Monoliitsest r/b-st alusmüürid, soklid, vundamenditalad</v>
      </c>
      <c r="M103" s="110">
        <f t="shared" si="1"/>
        <v>0</v>
      </c>
    </row>
    <row r="104" spans="2:13" ht="17.25">
      <c r="B104" s="56">
        <v>223</v>
      </c>
      <c r="C104" s="54" t="s">
        <v>407</v>
      </c>
      <c r="D104" s="24"/>
      <c r="E104" s="24"/>
      <c r="F104" s="149"/>
      <c r="G104" s="49">
        <f t="shared" si="8"/>
        <v>0</v>
      </c>
      <c r="K104" s="106" t="str">
        <f t="shared" si="2"/>
        <v>Metalltarindid alusmüüritistes, soklites ja vundamenditalades</v>
      </c>
      <c r="M104" s="110">
        <f t="shared" si="1"/>
        <v>0</v>
      </c>
    </row>
    <row r="105" spans="2:13" ht="17.25">
      <c r="B105" s="56">
        <v>224</v>
      </c>
      <c r="C105" s="54" t="s">
        <v>408</v>
      </c>
      <c r="D105" s="24"/>
      <c r="E105" s="24"/>
      <c r="F105" s="149"/>
      <c r="G105" s="49">
        <f t="shared" si="8"/>
        <v>0</v>
      </c>
      <c r="K105" s="106" t="str">
        <f t="shared" si="2"/>
        <v>Alusmüüritised, soklid- ja vundamenditalad</v>
      </c>
      <c r="M105" s="110">
        <f aca="true" t="shared" si="9" ref="M105:M168">G105</f>
        <v>0</v>
      </c>
    </row>
    <row r="106" spans="2:13" ht="17.25">
      <c r="B106" s="56">
        <v>225</v>
      </c>
      <c r="C106" s="54" t="s">
        <v>409</v>
      </c>
      <c r="D106" s="24"/>
      <c r="E106" s="24"/>
      <c r="F106" s="149"/>
      <c r="G106" s="49">
        <f t="shared" si="8"/>
        <v>0</v>
      </c>
      <c r="K106" s="106" t="str">
        <f aca="true" t="shared" si="10" ref="K106:K169">C106</f>
        <v>Elementidest alusmüürid, soklid, vundamenditalad</v>
      </c>
      <c r="M106" s="110">
        <f t="shared" si="9"/>
        <v>0</v>
      </c>
    </row>
    <row r="107" spans="2:13" ht="17.25">
      <c r="B107" s="56">
        <v>227</v>
      </c>
      <c r="C107" s="54" t="s">
        <v>410</v>
      </c>
      <c r="D107" s="24"/>
      <c r="E107" s="24"/>
      <c r="F107" s="149"/>
      <c r="G107" s="49">
        <f t="shared" si="8"/>
        <v>0</v>
      </c>
      <c r="K107" s="106" t="str">
        <f t="shared" si="10"/>
        <v>Alustarindite sooja- ja hüdroisolatsioon</v>
      </c>
      <c r="M107" s="110">
        <f t="shared" si="9"/>
        <v>0</v>
      </c>
    </row>
    <row r="108" spans="2:13" ht="17.25">
      <c r="B108" s="55">
        <v>23</v>
      </c>
      <c r="C108" s="52" t="s">
        <v>411</v>
      </c>
      <c r="D108" s="45"/>
      <c r="E108" s="45"/>
      <c r="F108" s="150"/>
      <c r="G108" s="47">
        <f>SUM(G109:G115)</f>
        <v>0</v>
      </c>
      <c r="K108" s="106" t="str">
        <f t="shared" si="10"/>
        <v>Aluspõrandad </v>
      </c>
      <c r="M108" s="110">
        <f t="shared" si="9"/>
        <v>0</v>
      </c>
    </row>
    <row r="109" spans="2:13" ht="17.25">
      <c r="B109" s="56">
        <v>231</v>
      </c>
      <c r="C109" s="54" t="s">
        <v>398</v>
      </c>
      <c r="D109" s="24"/>
      <c r="E109" s="24"/>
      <c r="F109" s="149"/>
      <c r="G109" s="49">
        <f>SUM(E109*F109)</f>
        <v>0</v>
      </c>
      <c r="K109" s="106" t="str">
        <f t="shared" si="10"/>
        <v>Liiv- ja killustikalused</v>
      </c>
      <c r="M109" s="110">
        <f t="shared" si="9"/>
        <v>0</v>
      </c>
    </row>
    <row r="110" spans="2:13" ht="17.25">
      <c r="B110" s="56">
        <v>232</v>
      </c>
      <c r="C110" s="54" t="s">
        <v>399</v>
      </c>
      <c r="D110" s="24"/>
      <c r="E110" s="24"/>
      <c r="F110" s="149"/>
      <c r="G110" s="49">
        <f aca="true" t="shared" si="11" ref="G110:G115">SUM(E110*F110)</f>
        <v>0</v>
      </c>
      <c r="K110" s="106" t="str">
        <f t="shared" si="10"/>
        <v>Betoontarindid</v>
      </c>
      <c r="M110" s="110">
        <f t="shared" si="9"/>
        <v>0</v>
      </c>
    </row>
    <row r="111" spans="2:13" ht="17.25">
      <c r="B111" s="56">
        <v>233</v>
      </c>
      <c r="C111" s="54" t="s">
        <v>400</v>
      </c>
      <c r="D111" s="24"/>
      <c r="E111" s="24"/>
      <c r="F111" s="149"/>
      <c r="G111" s="49">
        <f t="shared" si="11"/>
        <v>0</v>
      </c>
      <c r="K111" s="106" t="str">
        <f t="shared" si="10"/>
        <v>Metalltarindid</v>
      </c>
      <c r="M111" s="110">
        <f t="shared" si="9"/>
        <v>0</v>
      </c>
    </row>
    <row r="112" spans="2:13" ht="17.25">
      <c r="B112" s="56">
        <v>234</v>
      </c>
      <c r="C112" s="54" t="s">
        <v>412</v>
      </c>
      <c r="D112" s="24"/>
      <c r="E112" s="24"/>
      <c r="F112" s="149"/>
      <c r="G112" s="49">
        <f t="shared" si="11"/>
        <v>0</v>
      </c>
      <c r="K112" s="106" t="str">
        <f t="shared" si="10"/>
        <v>Aluspõrandate elemendid</v>
      </c>
      <c r="M112" s="110">
        <f t="shared" si="9"/>
        <v>0</v>
      </c>
    </row>
    <row r="113" spans="2:13" ht="17.25">
      <c r="B113" s="56">
        <v>235</v>
      </c>
      <c r="C113" s="54" t="s">
        <v>413</v>
      </c>
      <c r="D113" s="24"/>
      <c r="E113" s="24"/>
      <c r="F113" s="149"/>
      <c r="G113" s="49">
        <f t="shared" si="11"/>
        <v>0</v>
      </c>
      <c r="K113" s="106" t="str">
        <f t="shared" si="10"/>
        <v>Aluspõrandate puittarindid</v>
      </c>
      <c r="M113" s="110">
        <f t="shared" si="9"/>
        <v>0</v>
      </c>
    </row>
    <row r="114" spans="2:13" ht="17.25">
      <c r="B114" s="56">
        <v>236</v>
      </c>
      <c r="C114" s="54" t="s">
        <v>403</v>
      </c>
      <c r="D114" s="24"/>
      <c r="E114" s="24"/>
      <c r="F114" s="149"/>
      <c r="G114" s="49">
        <f t="shared" si="11"/>
        <v>0</v>
      </c>
      <c r="K114" s="106" t="str">
        <f t="shared" si="10"/>
        <v>Sooja- ja hüdroisolatsioon</v>
      </c>
      <c r="M114" s="110">
        <f t="shared" si="9"/>
        <v>0</v>
      </c>
    </row>
    <row r="115" spans="2:13" ht="17.25">
      <c r="B115" s="56">
        <v>237</v>
      </c>
      <c r="C115" s="54" t="s">
        <v>414</v>
      </c>
      <c r="D115" s="24"/>
      <c r="E115" s="24"/>
      <c r="F115" s="149"/>
      <c r="G115" s="49">
        <f t="shared" si="11"/>
        <v>0</v>
      </c>
      <c r="K115" s="106" t="str">
        <f t="shared" si="10"/>
        <v>Vuugid</v>
      </c>
      <c r="M115" s="110">
        <f t="shared" si="9"/>
        <v>0</v>
      </c>
    </row>
    <row r="116" spans="2:13" ht="17.25">
      <c r="B116" s="55">
        <v>24</v>
      </c>
      <c r="C116" s="52" t="s">
        <v>415</v>
      </c>
      <c r="D116" s="45"/>
      <c r="E116" s="45"/>
      <c r="F116" s="150"/>
      <c r="G116" s="47">
        <f>SUM(G117:G123)</f>
        <v>0</v>
      </c>
      <c r="K116" s="106" t="str">
        <f t="shared" si="10"/>
        <v>Vaiad ja tugevdustarindid</v>
      </c>
      <c r="M116" s="110">
        <f t="shared" si="9"/>
        <v>0</v>
      </c>
    </row>
    <row r="117" spans="2:13" ht="17.25">
      <c r="B117" s="56">
        <v>241</v>
      </c>
      <c r="C117" s="54" t="s">
        <v>416</v>
      </c>
      <c r="D117" s="24"/>
      <c r="E117" s="24"/>
      <c r="F117" s="149"/>
      <c r="G117" s="49">
        <f>SUM(E117*F117)</f>
        <v>0</v>
      </c>
      <c r="K117" s="106" t="str">
        <f t="shared" si="10"/>
        <v>Kaevikute toestus</v>
      </c>
      <c r="M117" s="110">
        <f t="shared" si="9"/>
        <v>0</v>
      </c>
    </row>
    <row r="118" spans="2:13" ht="17.25">
      <c r="B118" s="56">
        <v>242</v>
      </c>
      <c r="C118" s="54" t="s">
        <v>417</v>
      </c>
      <c r="D118" s="24"/>
      <c r="E118" s="24"/>
      <c r="F118" s="149"/>
      <c r="G118" s="49">
        <f aca="true" t="shared" si="12" ref="G118:G124">SUM(E118*F118)</f>
        <v>0</v>
      </c>
      <c r="K118" s="106" t="str">
        <f t="shared" si="10"/>
        <v>Ehitusaegne veetõrje</v>
      </c>
      <c r="M118" s="110">
        <f t="shared" si="9"/>
        <v>0</v>
      </c>
    </row>
    <row r="119" spans="2:13" ht="17.25">
      <c r="B119" s="56">
        <v>243</v>
      </c>
      <c r="C119" s="54" t="s">
        <v>418</v>
      </c>
      <c r="D119" s="24"/>
      <c r="E119" s="24"/>
      <c r="F119" s="149"/>
      <c r="G119" s="49">
        <f t="shared" si="12"/>
        <v>0</v>
      </c>
      <c r="K119" s="106" t="str">
        <f t="shared" si="10"/>
        <v>Rammvaiad</v>
      </c>
      <c r="M119" s="110">
        <f t="shared" si="9"/>
        <v>0</v>
      </c>
    </row>
    <row r="120" spans="2:13" ht="17.25">
      <c r="B120" s="56">
        <v>244</v>
      </c>
      <c r="C120" s="54" t="s">
        <v>419</v>
      </c>
      <c r="D120" s="24"/>
      <c r="E120" s="24"/>
      <c r="F120" s="149"/>
      <c r="G120" s="49">
        <f t="shared" si="12"/>
        <v>0</v>
      </c>
      <c r="K120" s="106" t="str">
        <f t="shared" si="10"/>
        <v>Koht- ja puurvaiad</v>
      </c>
      <c r="M120" s="110">
        <f t="shared" si="9"/>
        <v>0</v>
      </c>
    </row>
    <row r="121" spans="2:13" ht="17.25">
      <c r="B121" s="56">
        <v>245</v>
      </c>
      <c r="C121" s="54" t="s">
        <v>420</v>
      </c>
      <c r="D121" s="24"/>
      <c r="E121" s="24"/>
      <c r="F121" s="149"/>
      <c r="G121" s="49">
        <f t="shared" si="12"/>
        <v>0</v>
      </c>
      <c r="K121" s="106" t="str">
        <f t="shared" si="10"/>
        <v>Pinnaseankrud ja injekteerimine</v>
      </c>
      <c r="M121" s="110">
        <f t="shared" si="9"/>
        <v>0</v>
      </c>
    </row>
    <row r="122" spans="2:13" ht="17.25">
      <c r="B122" s="56">
        <v>247</v>
      </c>
      <c r="C122" s="54" t="s">
        <v>421</v>
      </c>
      <c r="D122" s="24"/>
      <c r="E122" s="24"/>
      <c r="F122" s="149"/>
      <c r="G122" s="49">
        <f t="shared" si="12"/>
        <v>0</v>
      </c>
      <c r="K122" s="106" t="str">
        <f t="shared" si="10"/>
        <v>Pinnase tugevdamine</v>
      </c>
      <c r="M122" s="110">
        <f t="shared" si="9"/>
        <v>0</v>
      </c>
    </row>
    <row r="123" spans="2:13" ht="17.25">
      <c r="B123" s="56">
        <v>248</v>
      </c>
      <c r="C123" s="54" t="s">
        <v>422</v>
      </c>
      <c r="D123" s="24"/>
      <c r="E123" s="24"/>
      <c r="F123" s="149"/>
      <c r="G123" s="49">
        <f t="shared" si="12"/>
        <v>0</v>
      </c>
      <c r="K123" s="106" t="str">
        <f t="shared" si="10"/>
        <v>Vundamentide tugevdustarindid ja toed</v>
      </c>
      <c r="M123" s="110">
        <f t="shared" si="9"/>
        <v>0</v>
      </c>
    </row>
    <row r="124" spans="2:13" ht="17.25">
      <c r="B124" s="55">
        <v>27</v>
      </c>
      <c r="C124" s="52" t="s">
        <v>423</v>
      </c>
      <c r="D124" s="24"/>
      <c r="E124" s="24"/>
      <c r="F124" s="149"/>
      <c r="G124" s="49">
        <f t="shared" si="12"/>
        <v>0</v>
      </c>
      <c r="K124" s="106" t="str">
        <f t="shared" si="10"/>
        <v>Eritarindid</v>
      </c>
      <c r="M124" s="110">
        <f t="shared" si="9"/>
        <v>0</v>
      </c>
    </row>
    <row r="125" spans="2:13" ht="19.5">
      <c r="B125" s="55">
        <v>3</v>
      </c>
      <c r="C125" s="57" t="s">
        <v>1036</v>
      </c>
      <c r="D125" s="46"/>
      <c r="E125" s="45"/>
      <c r="F125" s="150"/>
      <c r="G125" s="47">
        <f>SUM(G126,G130,G139,G144)</f>
        <v>0</v>
      </c>
      <c r="K125" s="106" t="str">
        <f t="shared" si="10"/>
        <v>KANDETARINDID 7</v>
      </c>
      <c r="M125" s="110">
        <f t="shared" si="9"/>
        <v>0</v>
      </c>
    </row>
    <row r="126" spans="2:13" ht="17.25">
      <c r="B126" s="55">
        <v>31</v>
      </c>
      <c r="C126" s="58" t="s">
        <v>400</v>
      </c>
      <c r="D126" s="46"/>
      <c r="E126" s="45"/>
      <c r="F126" s="150"/>
      <c r="G126" s="47">
        <f>SUM(G127:G129)</f>
        <v>0</v>
      </c>
      <c r="K126" s="106" t="str">
        <f t="shared" si="10"/>
        <v>Metalltarindid</v>
      </c>
      <c r="M126" s="110">
        <f t="shared" si="9"/>
        <v>0</v>
      </c>
    </row>
    <row r="127" spans="2:13" ht="17.25">
      <c r="B127" s="59">
        <v>311</v>
      </c>
      <c r="C127" s="60" t="s">
        <v>424</v>
      </c>
      <c r="D127" s="24"/>
      <c r="E127" s="24"/>
      <c r="F127" s="149"/>
      <c r="G127" s="49">
        <f>SUM(E127*F127)</f>
        <v>0</v>
      </c>
      <c r="K127" s="106" t="str">
        <f t="shared" si="10"/>
        <v>Metallkarkass</v>
      </c>
      <c r="M127" s="110">
        <f t="shared" si="9"/>
        <v>0</v>
      </c>
    </row>
    <row r="128" spans="2:13" ht="17.25">
      <c r="B128" s="59">
        <v>313</v>
      </c>
      <c r="C128" s="60" t="s">
        <v>425</v>
      </c>
      <c r="D128" s="24"/>
      <c r="E128" s="24"/>
      <c r="F128" s="149"/>
      <c r="G128" s="49">
        <f>SUM(E128*F128)</f>
        <v>0</v>
      </c>
      <c r="K128" s="106" t="str">
        <f t="shared" si="10"/>
        <v>Metalltarindite pinnatöötlus</v>
      </c>
      <c r="M128" s="110">
        <f t="shared" si="9"/>
        <v>0</v>
      </c>
    </row>
    <row r="129" spans="2:13" ht="17.25">
      <c r="B129" s="59">
        <v>315</v>
      </c>
      <c r="C129" s="60" t="s">
        <v>426</v>
      </c>
      <c r="D129" s="24"/>
      <c r="E129" s="24"/>
      <c r="F129" s="149"/>
      <c r="G129" s="49">
        <f>SUM(E129*F129)</f>
        <v>0</v>
      </c>
      <c r="K129" s="106" t="str">
        <f t="shared" si="10"/>
        <v>Katuse profiilplekk</v>
      </c>
      <c r="M129" s="110">
        <f t="shared" si="9"/>
        <v>0</v>
      </c>
    </row>
    <row r="130" spans="2:13" ht="17.25">
      <c r="B130" s="55">
        <v>32</v>
      </c>
      <c r="C130" s="58" t="s">
        <v>427</v>
      </c>
      <c r="D130" s="46"/>
      <c r="E130" s="45"/>
      <c r="F130" s="150"/>
      <c r="G130" s="47">
        <f>SUM(G131:G138)</f>
        <v>0</v>
      </c>
      <c r="K130" s="106" t="str">
        <f t="shared" si="10"/>
        <v>Kandvad ja välisseinad</v>
      </c>
      <c r="M130" s="110">
        <f t="shared" si="9"/>
        <v>0</v>
      </c>
    </row>
    <row r="131" spans="2:13" ht="17.25">
      <c r="B131" s="59">
        <v>321</v>
      </c>
      <c r="C131" s="60" t="s">
        <v>428</v>
      </c>
      <c r="D131" s="24"/>
      <c r="E131" s="24"/>
      <c r="F131" s="149"/>
      <c r="G131" s="49">
        <f>SUM(E131*F131)</f>
        <v>0</v>
      </c>
      <c r="K131" s="106" t="str">
        <f t="shared" si="10"/>
        <v>Monoliitsest betoonist tarindid</v>
      </c>
      <c r="M131" s="110">
        <f t="shared" si="9"/>
        <v>0</v>
      </c>
    </row>
    <row r="132" spans="2:13" ht="17.25">
      <c r="B132" s="59">
        <v>322</v>
      </c>
      <c r="C132" s="60" t="s">
        <v>429</v>
      </c>
      <c r="D132" s="24"/>
      <c r="E132" s="24"/>
      <c r="F132" s="149"/>
      <c r="G132" s="49">
        <f aca="true" t="shared" si="13" ref="G132:G138">SUM(E132*F132)</f>
        <v>0</v>
      </c>
      <c r="K132" s="106" t="str">
        <f t="shared" si="10"/>
        <v>Monteeritavast betoonist tarindid</v>
      </c>
      <c r="M132" s="110">
        <f t="shared" si="9"/>
        <v>0</v>
      </c>
    </row>
    <row r="133" spans="2:13" ht="17.25">
      <c r="B133" s="59">
        <v>323</v>
      </c>
      <c r="C133" s="60" t="s">
        <v>400</v>
      </c>
      <c r="D133" s="24"/>
      <c r="E133" s="24"/>
      <c r="F133" s="149"/>
      <c r="G133" s="49">
        <f t="shared" si="13"/>
        <v>0</v>
      </c>
      <c r="K133" s="106" t="str">
        <f t="shared" si="10"/>
        <v>Metalltarindid</v>
      </c>
      <c r="M133" s="110">
        <f t="shared" si="9"/>
        <v>0</v>
      </c>
    </row>
    <row r="134" spans="2:13" ht="17.25">
      <c r="B134" s="59">
        <v>324</v>
      </c>
      <c r="C134" s="60" t="s">
        <v>430</v>
      </c>
      <c r="D134" s="24"/>
      <c r="E134" s="24"/>
      <c r="F134" s="149"/>
      <c r="G134" s="49">
        <f t="shared" si="13"/>
        <v>0</v>
      </c>
      <c r="K134" s="106" t="str">
        <f t="shared" si="10"/>
        <v>Müüritised</v>
      </c>
      <c r="M134" s="110">
        <f t="shared" si="9"/>
        <v>0</v>
      </c>
    </row>
    <row r="135" spans="2:13" ht="17.25">
      <c r="B135" s="59">
        <v>325</v>
      </c>
      <c r="C135" s="60" t="s">
        <v>431</v>
      </c>
      <c r="D135" s="24"/>
      <c r="E135" s="24"/>
      <c r="F135" s="149"/>
      <c r="G135" s="49">
        <f t="shared" si="13"/>
        <v>0</v>
      </c>
      <c r="K135" s="106" t="str">
        <f t="shared" si="10"/>
        <v>Seinte elemendid</v>
      </c>
      <c r="M135" s="110">
        <f t="shared" si="9"/>
        <v>0</v>
      </c>
    </row>
    <row r="136" spans="2:13" ht="17.25">
      <c r="B136" s="59">
        <v>326</v>
      </c>
      <c r="C136" s="60" t="s">
        <v>432</v>
      </c>
      <c r="D136" s="24"/>
      <c r="E136" s="24"/>
      <c r="F136" s="149"/>
      <c r="G136" s="49">
        <f t="shared" si="13"/>
        <v>0</v>
      </c>
      <c r="K136" s="106" t="str">
        <f t="shared" si="10"/>
        <v>Seinte puittarindid</v>
      </c>
      <c r="M136" s="110">
        <f t="shared" si="9"/>
        <v>0</v>
      </c>
    </row>
    <row r="137" spans="2:13" ht="17.25">
      <c r="B137" s="59">
        <v>327</v>
      </c>
      <c r="C137" s="60" t="s">
        <v>433</v>
      </c>
      <c r="D137" s="24"/>
      <c r="E137" s="24"/>
      <c r="F137" s="149"/>
      <c r="G137" s="49">
        <f t="shared" si="13"/>
        <v>0</v>
      </c>
      <c r="K137" s="106" t="str">
        <f t="shared" si="10"/>
        <v>Sooja-, heli- ja hüdroisolatsioon</v>
      </c>
      <c r="M137" s="110">
        <f t="shared" si="9"/>
        <v>0</v>
      </c>
    </row>
    <row r="138" spans="2:13" ht="17.25">
      <c r="B138" s="59">
        <v>328</v>
      </c>
      <c r="C138" s="60" t="s">
        <v>434</v>
      </c>
      <c r="D138" s="24"/>
      <c r="E138" s="24"/>
      <c r="F138" s="149"/>
      <c r="G138" s="49">
        <f t="shared" si="13"/>
        <v>0</v>
      </c>
      <c r="K138" s="106" t="str">
        <f t="shared" si="10"/>
        <v>Seinte fassaadikatted</v>
      </c>
      <c r="M138" s="110">
        <f t="shared" si="9"/>
        <v>0</v>
      </c>
    </row>
    <row r="139" spans="2:13" ht="17.25">
      <c r="B139" s="55">
        <v>33</v>
      </c>
      <c r="C139" s="58" t="s">
        <v>435</v>
      </c>
      <c r="D139" s="46"/>
      <c r="E139" s="45"/>
      <c r="F139" s="150"/>
      <c r="G139" s="47">
        <f>SUM(G140:G143)</f>
        <v>0</v>
      </c>
      <c r="K139" s="106" t="str">
        <f t="shared" si="10"/>
        <v>Vahe- ja katuslaed</v>
      </c>
      <c r="M139" s="110">
        <f t="shared" si="9"/>
        <v>0</v>
      </c>
    </row>
    <row r="140" spans="2:13" ht="17.25">
      <c r="B140" s="59">
        <v>332</v>
      </c>
      <c r="C140" s="60" t="s">
        <v>399</v>
      </c>
      <c r="D140" s="24"/>
      <c r="E140" s="24"/>
      <c r="F140" s="149"/>
      <c r="G140" s="49">
        <f>SUM(E140*F140)</f>
        <v>0</v>
      </c>
      <c r="K140" s="106" t="str">
        <f t="shared" si="10"/>
        <v>Betoontarindid</v>
      </c>
      <c r="M140" s="110">
        <f t="shared" si="9"/>
        <v>0</v>
      </c>
    </row>
    <row r="141" spans="2:13" ht="17.25">
      <c r="B141" s="59">
        <v>333</v>
      </c>
      <c r="C141" s="60" t="s">
        <v>400</v>
      </c>
      <c r="D141" s="24"/>
      <c r="E141" s="24"/>
      <c r="F141" s="149"/>
      <c r="G141" s="49">
        <f>SUM(E141*F141)</f>
        <v>0</v>
      </c>
      <c r="K141" s="106" t="str">
        <f t="shared" si="10"/>
        <v>Metalltarindid</v>
      </c>
      <c r="M141" s="110">
        <f t="shared" si="9"/>
        <v>0</v>
      </c>
    </row>
    <row r="142" spans="2:13" ht="17.25">
      <c r="B142" s="59">
        <v>335</v>
      </c>
      <c r="C142" s="60" t="s">
        <v>436</v>
      </c>
      <c r="D142" s="24"/>
      <c r="E142" s="24"/>
      <c r="F142" s="149"/>
      <c r="G142" s="49">
        <f>SUM(E142*F142)</f>
        <v>0</v>
      </c>
      <c r="K142" s="106" t="str">
        <f t="shared" si="10"/>
        <v>Lagede elemendid</v>
      </c>
      <c r="M142" s="110">
        <f t="shared" si="9"/>
        <v>0</v>
      </c>
    </row>
    <row r="143" spans="2:13" ht="17.25">
      <c r="B143" s="59">
        <v>336</v>
      </c>
      <c r="C143" s="60" t="s">
        <v>437</v>
      </c>
      <c r="D143" s="24"/>
      <c r="E143" s="24"/>
      <c r="F143" s="149"/>
      <c r="G143" s="49">
        <f>SUM(E143*F143)</f>
        <v>0</v>
      </c>
      <c r="K143" s="106" t="str">
        <f t="shared" si="10"/>
        <v>Puittarindid</v>
      </c>
      <c r="M143" s="110">
        <f t="shared" si="9"/>
        <v>0</v>
      </c>
    </row>
    <row r="144" spans="2:13" ht="17.25">
      <c r="B144" s="55">
        <v>34</v>
      </c>
      <c r="C144" s="58" t="s">
        <v>438</v>
      </c>
      <c r="D144" s="46"/>
      <c r="E144" s="45"/>
      <c r="F144" s="150"/>
      <c r="G144" s="47">
        <f>SUM(G145:G149)</f>
        <v>0</v>
      </c>
      <c r="K144" s="106" t="str">
        <f t="shared" si="10"/>
        <v>Trepielemendid</v>
      </c>
      <c r="M144" s="110">
        <f t="shared" si="9"/>
        <v>0</v>
      </c>
    </row>
    <row r="145" spans="2:13" ht="17.25">
      <c r="B145" s="59">
        <v>342</v>
      </c>
      <c r="C145" s="60" t="s">
        <v>399</v>
      </c>
      <c r="D145" s="24"/>
      <c r="E145" s="24"/>
      <c r="F145" s="149"/>
      <c r="G145" s="49">
        <f>SUM(E145*F145)</f>
        <v>0</v>
      </c>
      <c r="K145" s="106" t="str">
        <f t="shared" si="10"/>
        <v>Betoontarindid</v>
      </c>
      <c r="M145" s="110">
        <f t="shared" si="9"/>
        <v>0</v>
      </c>
    </row>
    <row r="146" spans="2:13" ht="17.25">
      <c r="B146" s="59">
        <v>343</v>
      </c>
      <c r="C146" s="60" t="s">
        <v>400</v>
      </c>
      <c r="D146" s="24"/>
      <c r="E146" s="24"/>
      <c r="F146" s="149"/>
      <c r="G146" s="49">
        <f>SUM(E146*F146)</f>
        <v>0</v>
      </c>
      <c r="K146" s="106" t="str">
        <f t="shared" si="10"/>
        <v>Metalltarindid</v>
      </c>
      <c r="M146" s="110">
        <f t="shared" si="9"/>
        <v>0</v>
      </c>
    </row>
    <row r="147" spans="2:13" ht="17.25">
      <c r="B147" s="59">
        <v>345</v>
      </c>
      <c r="C147" s="60" t="s">
        <v>439</v>
      </c>
      <c r="D147" s="24"/>
      <c r="E147" s="24"/>
      <c r="F147" s="149"/>
      <c r="G147" s="49">
        <f>SUM(E147*F147)</f>
        <v>0</v>
      </c>
      <c r="K147" s="106" t="str">
        <f t="shared" si="10"/>
        <v>Treppide elemendid</v>
      </c>
      <c r="M147" s="110">
        <f t="shared" si="9"/>
        <v>0</v>
      </c>
    </row>
    <row r="148" spans="2:13" ht="17.25">
      <c r="B148" s="59">
        <v>346</v>
      </c>
      <c r="C148" s="60" t="s">
        <v>437</v>
      </c>
      <c r="D148" s="24"/>
      <c r="E148" s="24"/>
      <c r="F148" s="149"/>
      <c r="G148" s="49">
        <f>SUM(E148*F148)</f>
        <v>0</v>
      </c>
      <c r="K148" s="106" t="str">
        <f t="shared" si="10"/>
        <v>Puittarindid</v>
      </c>
      <c r="M148" s="110">
        <f t="shared" si="9"/>
        <v>0</v>
      </c>
    </row>
    <row r="149" spans="2:13" ht="17.25">
      <c r="B149" s="59">
        <v>38</v>
      </c>
      <c r="C149" s="60" t="s">
        <v>440</v>
      </c>
      <c r="D149" s="24"/>
      <c r="E149" s="24"/>
      <c r="F149" s="149"/>
      <c r="G149" s="49">
        <f>SUM(E149*F149)</f>
        <v>0</v>
      </c>
      <c r="K149" s="106" t="str">
        <f t="shared" si="10"/>
        <v>Ruumelemendid</v>
      </c>
      <c r="M149" s="110">
        <f t="shared" si="9"/>
        <v>0</v>
      </c>
    </row>
    <row r="150" spans="2:13" ht="19.5">
      <c r="B150" s="55">
        <v>4</v>
      </c>
      <c r="C150" s="57" t="s">
        <v>1037</v>
      </c>
      <c r="D150" s="46"/>
      <c r="E150" s="45"/>
      <c r="F150" s="150"/>
      <c r="G150" s="47">
        <f>SUM(G151,G159,G165,G172,G180,G186)</f>
        <v>0</v>
      </c>
      <c r="K150" s="106" t="str">
        <f t="shared" si="10"/>
        <v>FASSAADIELEMENDID JA KATUSED 8</v>
      </c>
      <c r="M150" s="110">
        <f t="shared" si="9"/>
        <v>0</v>
      </c>
    </row>
    <row r="151" spans="2:13" ht="17.25">
      <c r="B151" s="55">
        <v>41</v>
      </c>
      <c r="C151" s="58" t="s">
        <v>441</v>
      </c>
      <c r="D151" s="46"/>
      <c r="E151" s="45"/>
      <c r="F151" s="150"/>
      <c r="G151" s="47">
        <f>SUM(G152:G158)</f>
        <v>0</v>
      </c>
      <c r="K151" s="106" t="str">
        <f t="shared" si="10"/>
        <v>Klaasfassaadid, vitriinid ja eriaknad</v>
      </c>
      <c r="M151" s="110">
        <f t="shared" si="9"/>
        <v>0</v>
      </c>
    </row>
    <row r="152" spans="2:13" ht="17.25">
      <c r="B152" s="59">
        <v>411</v>
      </c>
      <c r="C152" s="60" t="s">
        <v>442</v>
      </c>
      <c r="D152" s="24"/>
      <c r="E152" s="24"/>
      <c r="F152" s="149"/>
      <c r="G152" s="49">
        <f>SUM(E152*F152)</f>
        <v>0</v>
      </c>
      <c r="K152" s="106" t="str">
        <f t="shared" si="10"/>
        <v>Klaasfassaadid</v>
      </c>
      <c r="M152" s="110">
        <f t="shared" si="9"/>
        <v>0</v>
      </c>
    </row>
    <row r="153" spans="2:13" ht="17.25">
      <c r="B153" s="59">
        <v>412</v>
      </c>
      <c r="C153" s="60" t="s">
        <v>443</v>
      </c>
      <c r="D153" s="24"/>
      <c r="E153" s="24"/>
      <c r="F153" s="149"/>
      <c r="G153" s="49">
        <f aca="true" t="shared" si="14" ref="G153:G158">SUM(E153*F153)</f>
        <v>0</v>
      </c>
      <c r="K153" s="106" t="str">
        <f t="shared" si="10"/>
        <v>Alumiiniumfassaadid</v>
      </c>
      <c r="M153" s="110">
        <f t="shared" si="9"/>
        <v>0</v>
      </c>
    </row>
    <row r="154" spans="2:13" ht="17.25">
      <c r="B154" s="59">
        <v>413</v>
      </c>
      <c r="C154" s="60" t="s">
        <v>444</v>
      </c>
      <c r="D154" s="24"/>
      <c r="E154" s="24"/>
      <c r="F154" s="149"/>
      <c r="G154" s="49">
        <f t="shared" si="14"/>
        <v>0</v>
      </c>
      <c r="K154" s="106" t="str">
        <f t="shared" si="10"/>
        <v>Terasfassaadid</v>
      </c>
      <c r="M154" s="110">
        <f t="shared" si="9"/>
        <v>0</v>
      </c>
    </row>
    <row r="155" spans="2:13" ht="17.25">
      <c r="B155" s="59">
        <v>414</v>
      </c>
      <c r="C155" s="60" t="s">
        <v>445</v>
      </c>
      <c r="D155" s="24"/>
      <c r="E155" s="24"/>
      <c r="F155" s="149"/>
      <c r="G155" s="49">
        <f t="shared" si="14"/>
        <v>0</v>
      </c>
      <c r="K155" s="106" t="str">
        <f t="shared" si="10"/>
        <v>Klaasplokist aknad</v>
      </c>
      <c r="M155" s="110">
        <f t="shared" si="9"/>
        <v>0</v>
      </c>
    </row>
    <row r="156" spans="2:13" ht="17.25">
      <c r="B156" s="59">
        <v>415</v>
      </c>
      <c r="C156" s="60" t="s">
        <v>446</v>
      </c>
      <c r="D156" s="24"/>
      <c r="E156" s="24"/>
      <c r="F156" s="149"/>
      <c r="G156" s="49">
        <f t="shared" si="14"/>
        <v>0</v>
      </c>
      <c r="K156" s="106" t="str">
        <f t="shared" si="10"/>
        <v>Suitsuluugid, katusaknad</v>
      </c>
      <c r="M156" s="110">
        <f t="shared" si="9"/>
        <v>0</v>
      </c>
    </row>
    <row r="157" spans="2:13" ht="17.25">
      <c r="B157" s="59">
        <v>416</v>
      </c>
      <c r="C157" s="60" t="s">
        <v>447</v>
      </c>
      <c r="D157" s="24"/>
      <c r="E157" s="24"/>
      <c r="F157" s="149"/>
      <c r="G157" s="49">
        <f t="shared" si="14"/>
        <v>0</v>
      </c>
      <c r="K157" s="106" t="str">
        <f t="shared" si="10"/>
        <v>Puidust eriaknad</v>
      </c>
      <c r="M157" s="110">
        <f t="shared" si="9"/>
        <v>0</v>
      </c>
    </row>
    <row r="158" spans="2:13" ht="17.25">
      <c r="B158" s="59">
        <v>417</v>
      </c>
      <c r="C158" s="60" t="s">
        <v>1055</v>
      </c>
      <c r="D158" s="24"/>
      <c r="E158" s="24"/>
      <c r="F158" s="149"/>
      <c r="G158" s="49">
        <f t="shared" si="14"/>
        <v>0</v>
      </c>
      <c r="K158" s="106" t="str">
        <f t="shared" si="10"/>
        <v>PVC-eriaknad</v>
      </c>
      <c r="M158" s="110">
        <f t="shared" si="9"/>
        <v>0</v>
      </c>
    </row>
    <row r="159" spans="2:13" ht="17.25">
      <c r="B159" s="55">
        <v>42</v>
      </c>
      <c r="C159" s="58" t="s">
        <v>448</v>
      </c>
      <c r="D159" s="46"/>
      <c r="E159" s="45"/>
      <c r="F159" s="150"/>
      <c r="G159" s="47">
        <f>SUM(G160:G164)</f>
        <v>0</v>
      </c>
      <c r="K159" s="106" t="str">
        <f t="shared" si="10"/>
        <v>Aknad</v>
      </c>
      <c r="M159" s="110">
        <f t="shared" si="9"/>
        <v>0</v>
      </c>
    </row>
    <row r="160" spans="2:13" ht="17.25">
      <c r="B160" s="59">
        <v>421</v>
      </c>
      <c r="C160" s="60" t="s">
        <v>449</v>
      </c>
      <c r="D160" s="24"/>
      <c r="E160" s="24"/>
      <c r="F160" s="149"/>
      <c r="G160" s="49">
        <f>SUM(E160*F160)</f>
        <v>0</v>
      </c>
      <c r="K160" s="106" t="str">
        <f t="shared" si="10"/>
        <v>Aknalauad</v>
      </c>
      <c r="M160" s="110">
        <f t="shared" si="9"/>
        <v>0</v>
      </c>
    </row>
    <row r="161" spans="2:13" ht="17.25">
      <c r="B161" s="59">
        <v>422</v>
      </c>
      <c r="C161" s="60" t="s">
        <v>450</v>
      </c>
      <c r="D161" s="24"/>
      <c r="E161" s="24"/>
      <c r="F161" s="149"/>
      <c r="G161" s="49">
        <f>SUM(E161*F161)</f>
        <v>0</v>
      </c>
      <c r="K161" s="106" t="str">
        <f t="shared" si="10"/>
        <v>Alumiiniumaknad</v>
      </c>
      <c r="M161" s="110">
        <f t="shared" si="9"/>
        <v>0</v>
      </c>
    </row>
    <row r="162" spans="2:13" ht="17.25">
      <c r="B162" s="59">
        <v>423</v>
      </c>
      <c r="C162" s="60" t="s">
        <v>451</v>
      </c>
      <c r="D162" s="24"/>
      <c r="E162" s="24"/>
      <c r="F162" s="149"/>
      <c r="G162" s="49">
        <f>SUM(E162*F162)</f>
        <v>0</v>
      </c>
      <c r="K162" s="106" t="str">
        <f t="shared" si="10"/>
        <v>Terasaknad</v>
      </c>
      <c r="M162" s="110">
        <f t="shared" si="9"/>
        <v>0</v>
      </c>
    </row>
    <row r="163" spans="2:13" ht="17.25">
      <c r="B163" s="59">
        <v>426</v>
      </c>
      <c r="C163" s="60" t="s">
        <v>452</v>
      </c>
      <c r="D163" s="24"/>
      <c r="E163" s="24"/>
      <c r="F163" s="149"/>
      <c r="G163" s="49">
        <f>SUM(E163*F163)</f>
        <v>0</v>
      </c>
      <c r="K163" s="106" t="str">
        <f t="shared" si="10"/>
        <v>Puit- ja puitalumiiniumaknad</v>
      </c>
      <c r="M163" s="110">
        <f t="shared" si="9"/>
        <v>0</v>
      </c>
    </row>
    <row r="164" spans="2:13" ht="17.25">
      <c r="B164" s="59">
        <v>427</v>
      </c>
      <c r="C164" s="60" t="s">
        <v>1056</v>
      </c>
      <c r="D164" s="24"/>
      <c r="E164" s="24"/>
      <c r="F164" s="149"/>
      <c r="G164" s="49">
        <f>SUM(E164*F164)</f>
        <v>0</v>
      </c>
      <c r="K164" s="106" t="str">
        <f t="shared" si="10"/>
        <v>PVC-aknad</v>
      </c>
      <c r="M164" s="110">
        <f t="shared" si="9"/>
        <v>0</v>
      </c>
    </row>
    <row r="165" spans="2:13" ht="17.25">
      <c r="B165" s="55">
        <v>43</v>
      </c>
      <c r="C165" s="58" t="s">
        <v>453</v>
      </c>
      <c r="D165" s="46"/>
      <c r="E165" s="46"/>
      <c r="F165" s="151"/>
      <c r="G165" s="47">
        <f>SUM(G166:G171)</f>
        <v>0</v>
      </c>
      <c r="K165" s="106" t="str">
        <f t="shared" si="10"/>
        <v>Välisuksed ja väravad</v>
      </c>
      <c r="M165" s="110">
        <f t="shared" si="9"/>
        <v>0</v>
      </c>
    </row>
    <row r="166" spans="2:13" ht="17.25">
      <c r="B166" s="59">
        <v>431</v>
      </c>
      <c r="C166" s="60" t="s">
        <v>454</v>
      </c>
      <c r="D166" s="24"/>
      <c r="E166" s="24"/>
      <c r="F166" s="149"/>
      <c r="G166" s="49">
        <f aca="true" t="shared" si="15" ref="G166:G171">SUM(E166*F166)</f>
        <v>0</v>
      </c>
      <c r="K166" s="106" t="str">
        <f t="shared" si="10"/>
        <v>Lukustus ja varustus</v>
      </c>
      <c r="M166" s="110">
        <f t="shared" si="9"/>
        <v>0</v>
      </c>
    </row>
    <row r="167" spans="2:13" ht="17.25">
      <c r="B167" s="59">
        <v>432</v>
      </c>
      <c r="C167" s="60" t="s">
        <v>455</v>
      </c>
      <c r="D167" s="24"/>
      <c r="E167" s="24"/>
      <c r="F167" s="149"/>
      <c r="G167" s="49">
        <f t="shared" si="15"/>
        <v>0</v>
      </c>
      <c r="K167" s="106" t="str">
        <f t="shared" si="10"/>
        <v>Alumiiniumuksed ja -väravad</v>
      </c>
      <c r="M167" s="110">
        <f t="shared" si="9"/>
        <v>0</v>
      </c>
    </row>
    <row r="168" spans="2:13" ht="17.25">
      <c r="B168" s="59">
        <v>433</v>
      </c>
      <c r="C168" s="60" t="s">
        <v>456</v>
      </c>
      <c r="D168" s="24"/>
      <c r="E168" s="24"/>
      <c r="F168" s="149"/>
      <c r="G168" s="49">
        <f t="shared" si="15"/>
        <v>0</v>
      </c>
      <c r="K168" s="106" t="str">
        <f t="shared" si="10"/>
        <v>Terasuksed ja -väravad</v>
      </c>
      <c r="M168" s="110">
        <f t="shared" si="9"/>
        <v>0</v>
      </c>
    </row>
    <row r="169" spans="2:13" ht="17.25">
      <c r="B169" s="59">
        <v>434</v>
      </c>
      <c r="C169" s="60" t="s">
        <v>457</v>
      </c>
      <c r="D169" s="24"/>
      <c r="E169" s="24"/>
      <c r="F169" s="149"/>
      <c r="G169" s="49">
        <f t="shared" si="15"/>
        <v>0</v>
      </c>
      <c r="K169" s="106" t="str">
        <f t="shared" si="10"/>
        <v>Täisklaasuksed</v>
      </c>
      <c r="M169" s="110">
        <f aca="true" t="shared" si="16" ref="M169:M233">G169</f>
        <v>0</v>
      </c>
    </row>
    <row r="170" spans="2:13" ht="17.25">
      <c r="B170" s="59">
        <v>436</v>
      </c>
      <c r="C170" s="60" t="s">
        <v>458</v>
      </c>
      <c r="D170" s="24"/>
      <c r="E170" s="24"/>
      <c r="F170" s="149"/>
      <c r="G170" s="49">
        <f t="shared" si="15"/>
        <v>0</v>
      </c>
      <c r="K170" s="106" t="str">
        <f aca="true" t="shared" si="17" ref="K170:K234">C170</f>
        <v>Puituksed ja -väravad</v>
      </c>
      <c r="M170" s="110">
        <f t="shared" si="16"/>
        <v>0</v>
      </c>
    </row>
    <row r="171" spans="2:13" ht="17.25">
      <c r="B171" s="59">
        <v>437</v>
      </c>
      <c r="C171" s="60" t="s">
        <v>1057</v>
      </c>
      <c r="D171" s="24"/>
      <c r="E171" s="24"/>
      <c r="F171" s="149"/>
      <c r="G171" s="49">
        <f t="shared" si="15"/>
        <v>0</v>
      </c>
      <c r="K171" s="106" t="str">
        <f t="shared" si="17"/>
        <v>PVC-uksed</v>
      </c>
      <c r="M171" s="110">
        <f t="shared" si="16"/>
        <v>0</v>
      </c>
    </row>
    <row r="172" spans="2:13" ht="17.25">
      <c r="B172" s="55">
        <v>46</v>
      </c>
      <c r="C172" s="58" t="s">
        <v>459</v>
      </c>
      <c r="D172" s="46"/>
      <c r="E172" s="46"/>
      <c r="F172" s="151"/>
      <c r="G172" s="47">
        <f>SUM(G173:G179)</f>
        <v>0</v>
      </c>
      <c r="K172" s="106" t="str">
        <f t="shared" si="17"/>
        <v>Rõdud ja terrassid</v>
      </c>
      <c r="M172" s="110">
        <f t="shared" si="16"/>
        <v>0</v>
      </c>
    </row>
    <row r="173" spans="2:13" ht="17.25">
      <c r="B173" s="59">
        <v>461</v>
      </c>
      <c r="C173" s="60" t="s">
        <v>460</v>
      </c>
      <c r="D173" s="24"/>
      <c r="E173" s="24"/>
      <c r="F173" s="149"/>
      <c r="G173" s="49">
        <f>SUM(E173*F173)</f>
        <v>0</v>
      </c>
      <c r="K173" s="106" t="str">
        <f t="shared" si="17"/>
        <v>Pinnakatted</v>
      </c>
      <c r="M173" s="110">
        <f t="shared" si="16"/>
        <v>0</v>
      </c>
    </row>
    <row r="174" spans="2:13" ht="17.25">
      <c r="B174" s="59">
        <v>462</v>
      </c>
      <c r="C174" s="60" t="s">
        <v>399</v>
      </c>
      <c r="D174" s="24"/>
      <c r="E174" s="24"/>
      <c r="F174" s="149"/>
      <c r="G174" s="49">
        <f aca="true" t="shared" si="18" ref="G174:G179">SUM(E174*F174)</f>
        <v>0</v>
      </c>
      <c r="K174" s="106" t="str">
        <f t="shared" si="17"/>
        <v>Betoontarindid</v>
      </c>
      <c r="M174" s="110">
        <f t="shared" si="16"/>
        <v>0</v>
      </c>
    </row>
    <row r="175" spans="2:13" ht="17.25">
      <c r="B175" s="59">
        <v>463</v>
      </c>
      <c r="C175" s="60" t="s">
        <v>400</v>
      </c>
      <c r="D175" s="24"/>
      <c r="E175" s="24"/>
      <c r="F175" s="149"/>
      <c r="G175" s="49">
        <f t="shared" si="18"/>
        <v>0</v>
      </c>
      <c r="K175" s="106" t="str">
        <f t="shared" si="17"/>
        <v>Metalltarindid</v>
      </c>
      <c r="M175" s="110">
        <f t="shared" si="16"/>
        <v>0</v>
      </c>
    </row>
    <row r="176" spans="2:13" ht="17.25">
      <c r="B176" s="59">
        <v>464</v>
      </c>
      <c r="C176" s="60" t="s">
        <v>430</v>
      </c>
      <c r="D176" s="24"/>
      <c r="E176" s="24"/>
      <c r="F176" s="149"/>
      <c r="G176" s="49">
        <f t="shared" si="18"/>
        <v>0</v>
      </c>
      <c r="K176" s="106" t="str">
        <f t="shared" si="17"/>
        <v>Müüritised</v>
      </c>
      <c r="M176" s="110">
        <f t="shared" si="16"/>
        <v>0</v>
      </c>
    </row>
    <row r="177" spans="2:13" ht="17.25">
      <c r="B177" s="59">
        <v>465</v>
      </c>
      <c r="C177" s="60" t="s">
        <v>461</v>
      </c>
      <c r="D177" s="24"/>
      <c r="E177" s="24"/>
      <c r="F177" s="149"/>
      <c r="G177" s="49">
        <f t="shared" si="18"/>
        <v>0</v>
      </c>
      <c r="K177" s="106" t="str">
        <f t="shared" si="17"/>
        <v>Üksikelemendid</v>
      </c>
      <c r="M177" s="110">
        <f t="shared" si="16"/>
        <v>0</v>
      </c>
    </row>
    <row r="178" spans="2:13" ht="17.25">
      <c r="B178" s="59">
        <v>466</v>
      </c>
      <c r="C178" s="60" t="s">
        <v>437</v>
      </c>
      <c r="D178" s="24"/>
      <c r="E178" s="24"/>
      <c r="F178" s="149"/>
      <c r="G178" s="49">
        <f t="shared" si="18"/>
        <v>0</v>
      </c>
      <c r="K178" s="106" t="str">
        <f t="shared" si="17"/>
        <v>Puittarindid</v>
      </c>
      <c r="M178" s="110">
        <f t="shared" si="16"/>
        <v>0</v>
      </c>
    </row>
    <row r="179" spans="2:13" ht="17.25">
      <c r="B179" s="59">
        <v>467</v>
      </c>
      <c r="C179" s="60" t="s">
        <v>403</v>
      </c>
      <c r="D179" s="24"/>
      <c r="E179" s="24"/>
      <c r="F179" s="149"/>
      <c r="G179" s="49">
        <f t="shared" si="18"/>
        <v>0</v>
      </c>
      <c r="K179" s="106" t="str">
        <f t="shared" si="17"/>
        <v>Sooja- ja hüdroisolatsioon</v>
      </c>
      <c r="M179" s="110">
        <f t="shared" si="16"/>
        <v>0</v>
      </c>
    </row>
    <row r="180" spans="2:13" ht="17.25">
      <c r="B180" s="55">
        <v>47</v>
      </c>
      <c r="C180" s="58" t="s">
        <v>462</v>
      </c>
      <c r="D180" s="46"/>
      <c r="E180" s="46"/>
      <c r="F180" s="151"/>
      <c r="G180" s="47">
        <f>SUM(G181:G185)</f>
        <v>0</v>
      </c>
      <c r="K180" s="106" t="str">
        <f t="shared" si="17"/>
        <v>Piirded ja käiguteed</v>
      </c>
      <c r="M180" s="110">
        <f t="shared" si="16"/>
        <v>0</v>
      </c>
    </row>
    <row r="181" spans="2:13" ht="17.25">
      <c r="B181" s="59">
        <v>471</v>
      </c>
      <c r="C181" s="60" t="s">
        <v>463</v>
      </c>
      <c r="D181" s="24"/>
      <c r="E181" s="24"/>
      <c r="F181" s="149"/>
      <c r="G181" s="49">
        <f>SUM(E181*F181)</f>
        <v>0</v>
      </c>
      <c r="K181" s="106" t="str">
        <f t="shared" si="17"/>
        <v>Hooldusplatvormid, sillad, käiguteed</v>
      </c>
      <c r="M181" s="110">
        <f t="shared" si="16"/>
        <v>0</v>
      </c>
    </row>
    <row r="182" spans="2:13" ht="17.25">
      <c r="B182" s="59">
        <v>472</v>
      </c>
      <c r="C182" s="60" t="s">
        <v>1048</v>
      </c>
      <c r="D182" s="24"/>
      <c r="E182" s="24"/>
      <c r="F182" s="149"/>
      <c r="G182" s="49">
        <f>SUM(E182*F182)</f>
        <v>0</v>
      </c>
      <c r="K182" s="106" t="str">
        <f t="shared" si="17"/>
        <v>Klaaspiirded</v>
      </c>
      <c r="M182" s="110">
        <f t="shared" si="16"/>
        <v>0</v>
      </c>
    </row>
    <row r="183" spans="2:13" ht="17.25">
      <c r="B183" s="59">
        <v>473</v>
      </c>
      <c r="C183" s="60" t="s">
        <v>1049</v>
      </c>
      <c r="D183" s="24"/>
      <c r="E183" s="24"/>
      <c r="F183" s="149"/>
      <c r="G183" s="49">
        <f>SUM(E183*F183)</f>
        <v>0</v>
      </c>
      <c r="K183" s="106" t="str">
        <f t="shared" si="17"/>
        <v>Metallpiirded</v>
      </c>
      <c r="M183" s="110">
        <f t="shared" si="16"/>
        <v>0</v>
      </c>
    </row>
    <row r="184" spans="2:13" ht="17.25">
      <c r="B184" s="59">
        <v>475</v>
      </c>
      <c r="C184" s="60" t="s">
        <v>464</v>
      </c>
      <c r="D184" s="24"/>
      <c r="E184" s="24"/>
      <c r="F184" s="149"/>
      <c r="G184" s="49">
        <f>SUM(E184*F184)</f>
        <v>0</v>
      </c>
      <c r="K184" s="106" t="str">
        <f t="shared" si="17"/>
        <v>Elementtrepid</v>
      </c>
      <c r="M184" s="110">
        <f t="shared" si="16"/>
        <v>0</v>
      </c>
    </row>
    <row r="185" spans="2:13" ht="17.25">
      <c r="B185" s="59">
        <v>476</v>
      </c>
      <c r="C185" s="60" t="s">
        <v>1050</v>
      </c>
      <c r="D185" s="24"/>
      <c r="E185" s="24"/>
      <c r="F185" s="149"/>
      <c r="G185" s="49">
        <f>SUM(E185*F185)</f>
        <v>0</v>
      </c>
      <c r="K185" s="106" t="str">
        <f t="shared" si="17"/>
        <v>Puitpiirded</v>
      </c>
      <c r="M185" s="110">
        <f t="shared" si="16"/>
        <v>0</v>
      </c>
    </row>
    <row r="186" spans="2:13" ht="17.25">
      <c r="B186" s="55">
        <v>48</v>
      </c>
      <c r="C186" s="58" t="s">
        <v>465</v>
      </c>
      <c r="D186" s="46"/>
      <c r="E186" s="46"/>
      <c r="F186" s="151"/>
      <c r="G186" s="47">
        <f>SUM(G187:G193)</f>
        <v>0</v>
      </c>
      <c r="K186" s="106" t="str">
        <f t="shared" si="17"/>
        <v>Katusetarindid</v>
      </c>
      <c r="M186" s="110">
        <f t="shared" si="16"/>
        <v>0</v>
      </c>
    </row>
    <row r="187" spans="2:13" ht="17.25">
      <c r="B187" s="59">
        <v>482</v>
      </c>
      <c r="C187" s="60" t="s">
        <v>466</v>
      </c>
      <c r="D187" s="24"/>
      <c r="E187" s="24"/>
      <c r="F187" s="149"/>
      <c r="G187" s="49">
        <f aca="true" t="shared" si="19" ref="G187:G193">SUM(E187*F187)</f>
        <v>0</v>
      </c>
      <c r="K187" s="106" t="str">
        <f t="shared" si="17"/>
        <v>Tasanduskihid</v>
      </c>
      <c r="M187" s="110">
        <f t="shared" si="16"/>
        <v>0</v>
      </c>
    </row>
    <row r="188" spans="2:13" ht="17.25">
      <c r="B188" s="59">
        <v>483</v>
      </c>
      <c r="C188" s="60" t="s">
        <v>400</v>
      </c>
      <c r="D188" s="24"/>
      <c r="E188" s="24"/>
      <c r="F188" s="149"/>
      <c r="G188" s="49">
        <f t="shared" si="19"/>
        <v>0</v>
      </c>
      <c r="K188" s="106" t="str">
        <f t="shared" si="17"/>
        <v>Metalltarindid</v>
      </c>
      <c r="M188" s="110">
        <f t="shared" si="16"/>
        <v>0</v>
      </c>
    </row>
    <row r="189" spans="2:13" ht="17.25">
      <c r="B189" s="59">
        <v>484</v>
      </c>
      <c r="C189" s="60" t="s">
        <v>430</v>
      </c>
      <c r="D189" s="24"/>
      <c r="E189" s="24"/>
      <c r="F189" s="149"/>
      <c r="G189" s="49">
        <f t="shared" si="19"/>
        <v>0</v>
      </c>
      <c r="K189" s="106" t="str">
        <f t="shared" si="17"/>
        <v>Müüritised</v>
      </c>
      <c r="M189" s="110">
        <f t="shared" si="16"/>
        <v>0</v>
      </c>
    </row>
    <row r="190" spans="2:13" ht="17.25">
      <c r="B190" s="59">
        <v>485</v>
      </c>
      <c r="C190" s="60" t="s">
        <v>402</v>
      </c>
      <c r="D190" s="24"/>
      <c r="E190" s="24"/>
      <c r="F190" s="149"/>
      <c r="G190" s="49">
        <f t="shared" si="19"/>
        <v>0</v>
      </c>
      <c r="K190" s="106" t="str">
        <f t="shared" si="17"/>
        <v>Elemendid</v>
      </c>
      <c r="M190" s="110">
        <f t="shared" si="16"/>
        <v>0</v>
      </c>
    </row>
    <row r="191" spans="2:13" ht="17.25">
      <c r="B191" s="59">
        <v>486</v>
      </c>
      <c r="C191" s="60" t="s">
        <v>437</v>
      </c>
      <c r="D191" s="24"/>
      <c r="E191" s="24"/>
      <c r="F191" s="149"/>
      <c r="G191" s="49">
        <f t="shared" si="19"/>
        <v>0</v>
      </c>
      <c r="K191" s="106" t="str">
        <f t="shared" si="17"/>
        <v>Puittarindid</v>
      </c>
      <c r="M191" s="110">
        <f t="shared" si="16"/>
        <v>0</v>
      </c>
    </row>
    <row r="192" spans="2:13" ht="17.25">
      <c r="B192" s="59">
        <v>487</v>
      </c>
      <c r="C192" s="60" t="s">
        <v>605</v>
      </c>
      <c r="D192" s="24"/>
      <c r="E192" s="24"/>
      <c r="F192" s="149"/>
      <c r="G192" s="49">
        <f t="shared" si="19"/>
        <v>0</v>
      </c>
      <c r="K192" s="106" t="str">
        <f t="shared" si="17"/>
        <v>Sooja-ja hüdroisolatsioon</v>
      </c>
      <c r="M192" s="110">
        <f t="shared" si="16"/>
        <v>0</v>
      </c>
    </row>
    <row r="193" spans="2:13" ht="17.25">
      <c r="B193" s="59">
        <v>488</v>
      </c>
      <c r="C193" s="60" t="s">
        <v>467</v>
      </c>
      <c r="D193" s="24"/>
      <c r="E193" s="24"/>
      <c r="F193" s="149"/>
      <c r="G193" s="49">
        <f t="shared" si="19"/>
        <v>0</v>
      </c>
      <c r="K193" s="106" t="str">
        <f t="shared" si="17"/>
        <v>Katusekatted</v>
      </c>
      <c r="M193" s="110">
        <f t="shared" si="16"/>
        <v>0</v>
      </c>
    </row>
    <row r="194" spans="2:13" ht="19.5">
      <c r="B194" s="55">
        <v>5</v>
      </c>
      <c r="C194" s="57" t="s">
        <v>1038</v>
      </c>
      <c r="D194" s="46"/>
      <c r="E194" s="46"/>
      <c r="F194" s="151"/>
      <c r="G194" s="47">
        <f>SUM(G195,G205,G211,G220,G227,G235,G244)</f>
        <v>0</v>
      </c>
      <c r="K194" s="106" t="str">
        <f t="shared" si="17"/>
        <v>RUUMITARINDID JA PINNAKATTED 9</v>
      </c>
      <c r="M194" s="110">
        <f t="shared" si="16"/>
        <v>0</v>
      </c>
    </row>
    <row r="195" spans="2:13" ht="17.25">
      <c r="B195" s="55">
        <v>51</v>
      </c>
      <c r="C195" s="58" t="s">
        <v>468</v>
      </c>
      <c r="D195" s="46"/>
      <c r="E195" s="46"/>
      <c r="F195" s="151"/>
      <c r="G195" s="47">
        <f>SUM(G196:G204)</f>
        <v>0</v>
      </c>
      <c r="K195" s="106" t="str">
        <f t="shared" si="17"/>
        <v>Vaheseinad</v>
      </c>
      <c r="M195" s="110">
        <f t="shared" si="16"/>
        <v>0</v>
      </c>
    </row>
    <row r="196" spans="2:13" ht="17.25">
      <c r="B196" s="59">
        <v>511</v>
      </c>
      <c r="C196" s="60" t="s">
        <v>469</v>
      </c>
      <c r="D196" s="24"/>
      <c r="E196" s="24"/>
      <c r="F196" s="149"/>
      <c r="G196" s="49">
        <f>SUM(E196*F196)</f>
        <v>0</v>
      </c>
      <c r="K196" s="106" t="str">
        <f t="shared" si="17"/>
        <v>Värvkatted</v>
      </c>
      <c r="M196" s="110">
        <f t="shared" si="16"/>
        <v>0</v>
      </c>
    </row>
    <row r="197" spans="2:13" ht="17.25">
      <c r="B197" s="59">
        <v>512</v>
      </c>
      <c r="C197" s="60" t="s">
        <v>470</v>
      </c>
      <c r="D197" s="24"/>
      <c r="E197" s="24"/>
      <c r="F197" s="149"/>
      <c r="G197" s="49">
        <f aca="true" t="shared" si="20" ref="G197:G203">SUM(E197*F197)</f>
        <v>0</v>
      </c>
      <c r="K197" s="106" t="str">
        <f t="shared" si="17"/>
        <v>Klaasvaheseinad</v>
      </c>
      <c r="M197" s="110">
        <f t="shared" si="16"/>
        <v>0</v>
      </c>
    </row>
    <row r="198" spans="2:13" ht="17.25">
      <c r="B198" s="59">
        <v>513</v>
      </c>
      <c r="C198" s="60" t="s">
        <v>471</v>
      </c>
      <c r="D198" s="24"/>
      <c r="E198" s="24"/>
      <c r="F198" s="149"/>
      <c r="G198" s="49">
        <f t="shared" si="20"/>
        <v>0</v>
      </c>
      <c r="K198" s="106" t="str">
        <f t="shared" si="17"/>
        <v>Metallvaheseinad</v>
      </c>
      <c r="M198" s="110">
        <f t="shared" si="16"/>
        <v>0</v>
      </c>
    </row>
    <row r="199" spans="2:13" ht="17.25">
      <c r="B199" s="59">
        <v>514</v>
      </c>
      <c r="C199" s="60" t="s">
        <v>472</v>
      </c>
      <c r="D199" s="24"/>
      <c r="E199" s="24"/>
      <c r="F199" s="149"/>
      <c r="G199" s="49">
        <f t="shared" si="20"/>
        <v>0</v>
      </c>
      <c r="K199" s="106" t="str">
        <f t="shared" si="17"/>
        <v>Laotud vaheseinad</v>
      </c>
      <c r="M199" s="110">
        <f t="shared" si="16"/>
        <v>0</v>
      </c>
    </row>
    <row r="200" spans="2:13" ht="17.25">
      <c r="B200" s="59">
        <v>515</v>
      </c>
      <c r="C200" s="60" t="s">
        <v>473</v>
      </c>
      <c r="D200" s="24"/>
      <c r="E200" s="24"/>
      <c r="F200" s="149"/>
      <c r="G200" s="49">
        <f t="shared" si="20"/>
        <v>0</v>
      </c>
      <c r="K200" s="106" t="str">
        <f t="shared" si="17"/>
        <v>Elementvaheseinad</v>
      </c>
      <c r="M200" s="110">
        <f t="shared" si="16"/>
        <v>0</v>
      </c>
    </row>
    <row r="201" spans="2:13" ht="17.25">
      <c r="B201" s="59">
        <v>516</v>
      </c>
      <c r="C201" s="60" t="s">
        <v>474</v>
      </c>
      <c r="D201" s="24"/>
      <c r="E201" s="24"/>
      <c r="F201" s="149"/>
      <c r="G201" s="49">
        <f t="shared" si="20"/>
        <v>0</v>
      </c>
      <c r="K201" s="106" t="str">
        <f t="shared" si="17"/>
        <v>Puit- ja kipsplaatvaheseinad</v>
      </c>
      <c r="M201" s="110">
        <f t="shared" si="16"/>
        <v>0</v>
      </c>
    </row>
    <row r="202" spans="2:13" ht="17.25">
      <c r="B202" s="59">
        <v>517</v>
      </c>
      <c r="C202" s="60" t="s">
        <v>1058</v>
      </c>
      <c r="D202" s="24"/>
      <c r="E202" s="24"/>
      <c r="F202" s="149"/>
      <c r="G202" s="49">
        <f t="shared" si="20"/>
        <v>0</v>
      </c>
      <c r="K202" s="106" t="str">
        <f t="shared" si="17"/>
        <v>PVC-vaheseinad</v>
      </c>
      <c r="M202" s="110">
        <f t="shared" si="16"/>
        <v>0</v>
      </c>
    </row>
    <row r="203" spans="2:13" ht="17.25">
      <c r="B203" s="59">
        <v>518</v>
      </c>
      <c r="C203" s="60" t="s">
        <v>475</v>
      </c>
      <c r="D203" s="24"/>
      <c r="E203" s="24"/>
      <c r="F203" s="149"/>
      <c r="G203" s="49">
        <f t="shared" si="20"/>
        <v>0</v>
      </c>
      <c r="K203" s="106" t="str">
        <f t="shared" si="17"/>
        <v>Siseaknad</v>
      </c>
      <c r="M203" s="110">
        <f t="shared" si="16"/>
        <v>0</v>
      </c>
    </row>
    <row r="204" spans="2:13" ht="17.25">
      <c r="B204" s="59">
        <v>519</v>
      </c>
      <c r="C204" s="60" t="s">
        <v>506</v>
      </c>
      <c r="D204" s="24"/>
      <c r="E204" s="24"/>
      <c r="F204" s="149"/>
      <c r="G204" s="49">
        <f>SUM(E204*F204)</f>
        <v>0</v>
      </c>
      <c r="K204" s="106" t="str">
        <f>C204</f>
        <v>Moodulvaheseinad</v>
      </c>
      <c r="M204" s="110">
        <f>G204</f>
        <v>0</v>
      </c>
    </row>
    <row r="205" spans="2:13" ht="17.25">
      <c r="B205" s="55">
        <v>52</v>
      </c>
      <c r="C205" s="58" t="s">
        <v>476</v>
      </c>
      <c r="D205" s="46"/>
      <c r="E205" s="46"/>
      <c r="F205" s="151"/>
      <c r="G205" s="47">
        <f>SUM(G206:G210)</f>
        <v>0</v>
      </c>
      <c r="K205" s="106" t="str">
        <f t="shared" si="17"/>
        <v>Siseuksed</v>
      </c>
      <c r="M205" s="110">
        <f t="shared" si="16"/>
        <v>0</v>
      </c>
    </row>
    <row r="206" spans="2:13" ht="17.25">
      <c r="B206" s="59">
        <v>522</v>
      </c>
      <c r="C206" s="60" t="s">
        <v>477</v>
      </c>
      <c r="D206" s="24"/>
      <c r="E206" s="24"/>
      <c r="F206" s="149"/>
      <c r="G206" s="49">
        <f>SUM(E206*F206)</f>
        <v>0</v>
      </c>
      <c r="K206" s="106" t="str">
        <f t="shared" si="17"/>
        <v>Alumiiniumuksed</v>
      </c>
      <c r="M206" s="110">
        <f t="shared" si="16"/>
        <v>0</v>
      </c>
    </row>
    <row r="207" spans="2:13" ht="17.25">
      <c r="B207" s="59">
        <v>523</v>
      </c>
      <c r="C207" s="60" t="s">
        <v>478</v>
      </c>
      <c r="D207" s="24"/>
      <c r="E207" s="24"/>
      <c r="F207" s="149"/>
      <c r="G207" s="49">
        <f>SUM(E207*F207)</f>
        <v>0</v>
      </c>
      <c r="K207" s="106" t="str">
        <f t="shared" si="17"/>
        <v>Terasuksed</v>
      </c>
      <c r="M207" s="110">
        <f t="shared" si="16"/>
        <v>0</v>
      </c>
    </row>
    <row r="208" spans="2:13" ht="17.25">
      <c r="B208" s="59">
        <v>524</v>
      </c>
      <c r="C208" s="60" t="s">
        <v>479</v>
      </c>
      <c r="D208" s="24"/>
      <c r="E208" s="24"/>
      <c r="F208" s="149"/>
      <c r="G208" s="49">
        <f>SUM(E208*F208)</f>
        <v>0</v>
      </c>
      <c r="K208" s="106" t="str">
        <f t="shared" si="17"/>
        <v>Klaasuksed</v>
      </c>
      <c r="M208" s="110">
        <f t="shared" si="16"/>
        <v>0</v>
      </c>
    </row>
    <row r="209" spans="2:13" ht="17.25">
      <c r="B209" s="59">
        <v>525</v>
      </c>
      <c r="C209" s="60" t="s">
        <v>480</v>
      </c>
      <c r="D209" s="24"/>
      <c r="E209" s="24"/>
      <c r="F209" s="149"/>
      <c r="G209" s="49">
        <f>SUM(E209*F209)</f>
        <v>0</v>
      </c>
      <c r="K209" s="106" t="str">
        <f t="shared" si="17"/>
        <v>Puituksed</v>
      </c>
      <c r="M209" s="110">
        <f t="shared" si="16"/>
        <v>0</v>
      </c>
    </row>
    <row r="210" spans="2:13" ht="17.25">
      <c r="B210" s="59">
        <v>526</v>
      </c>
      <c r="C210" s="60" t="s">
        <v>1057</v>
      </c>
      <c r="D210" s="24"/>
      <c r="E210" s="24"/>
      <c r="F210" s="149"/>
      <c r="G210" s="49">
        <f>SUM(E210*F210)</f>
        <v>0</v>
      </c>
      <c r="K210" s="106" t="str">
        <f t="shared" si="17"/>
        <v>PVC-uksed</v>
      </c>
      <c r="M210" s="110">
        <f t="shared" si="16"/>
        <v>0</v>
      </c>
    </row>
    <row r="211" spans="2:13" ht="17.25">
      <c r="B211" s="55">
        <v>53</v>
      </c>
      <c r="C211" s="58" t="s">
        <v>481</v>
      </c>
      <c r="D211" s="46"/>
      <c r="E211" s="46"/>
      <c r="F211" s="151"/>
      <c r="G211" s="47">
        <f>SUM(G212:G219)</f>
        <v>0</v>
      </c>
      <c r="K211" s="106" t="str">
        <f t="shared" si="17"/>
        <v>Siseseinte pinnakatted</v>
      </c>
      <c r="M211" s="110">
        <f t="shared" si="16"/>
        <v>0</v>
      </c>
    </row>
    <row r="212" spans="2:13" ht="17.25">
      <c r="B212" s="59">
        <v>531</v>
      </c>
      <c r="C212" s="60" t="s">
        <v>469</v>
      </c>
      <c r="D212" s="24"/>
      <c r="E212" s="24"/>
      <c r="F212" s="149"/>
      <c r="G212" s="49">
        <f>SUM(E212*F212)</f>
        <v>0</v>
      </c>
      <c r="K212" s="106" t="str">
        <f t="shared" si="17"/>
        <v>Värvkatted</v>
      </c>
      <c r="M212" s="110">
        <f t="shared" si="16"/>
        <v>0</v>
      </c>
    </row>
    <row r="213" spans="2:13" ht="17.25">
      <c r="B213" s="59">
        <v>532</v>
      </c>
      <c r="C213" s="60" t="s">
        <v>482</v>
      </c>
      <c r="D213" s="24"/>
      <c r="E213" s="24"/>
      <c r="F213" s="149"/>
      <c r="G213" s="49">
        <f aca="true" t="shared" si="21" ref="G213:G219">SUM(E213*F213)</f>
        <v>0</v>
      </c>
      <c r="K213" s="106" t="str">
        <f t="shared" si="17"/>
        <v>Betoonist elemendid</v>
      </c>
      <c r="M213" s="110">
        <f t="shared" si="16"/>
        <v>0</v>
      </c>
    </row>
    <row r="214" spans="2:13" ht="17.25">
      <c r="B214" s="59">
        <v>533</v>
      </c>
      <c r="C214" s="60" t="s">
        <v>1052</v>
      </c>
      <c r="D214" s="24"/>
      <c r="E214" s="24"/>
      <c r="F214" s="149"/>
      <c r="G214" s="49">
        <f t="shared" si="21"/>
        <v>0</v>
      </c>
      <c r="K214" s="106" t="str">
        <f t="shared" si="17"/>
        <v>Metall- ja plekk-katted</v>
      </c>
      <c r="M214" s="110">
        <f t="shared" si="16"/>
        <v>0</v>
      </c>
    </row>
    <row r="215" spans="2:13" ht="17.25">
      <c r="B215" s="59">
        <v>534</v>
      </c>
      <c r="C215" s="60" t="s">
        <v>1051</v>
      </c>
      <c r="D215" s="24"/>
      <c r="E215" s="24"/>
      <c r="F215" s="149"/>
      <c r="G215" s="49">
        <f t="shared" si="21"/>
        <v>0</v>
      </c>
      <c r="K215" s="106" t="str">
        <f t="shared" si="17"/>
        <v>Krohv ja tasandus</v>
      </c>
      <c r="M215" s="110">
        <f t="shared" si="16"/>
        <v>0</v>
      </c>
    </row>
    <row r="216" spans="2:13" ht="17.25">
      <c r="B216" s="59">
        <v>535</v>
      </c>
      <c r="C216" s="60" t="s">
        <v>483</v>
      </c>
      <c r="D216" s="24"/>
      <c r="E216" s="24"/>
      <c r="F216" s="149"/>
      <c r="G216" s="49">
        <f t="shared" si="21"/>
        <v>0</v>
      </c>
      <c r="K216" s="106" t="str">
        <f t="shared" si="17"/>
        <v>Plaatkatted</v>
      </c>
      <c r="M216" s="110">
        <f t="shared" si="16"/>
        <v>0</v>
      </c>
    </row>
    <row r="217" spans="2:13" ht="17.25">
      <c r="B217" s="59">
        <v>536</v>
      </c>
      <c r="C217" s="60" t="s">
        <v>484</v>
      </c>
      <c r="D217" s="24"/>
      <c r="E217" s="24"/>
      <c r="F217" s="149"/>
      <c r="G217" s="49">
        <f t="shared" si="21"/>
        <v>0</v>
      </c>
      <c r="K217" s="106" t="str">
        <f t="shared" si="17"/>
        <v>Puitvooderdus</v>
      </c>
      <c r="M217" s="110">
        <f t="shared" si="16"/>
        <v>0</v>
      </c>
    </row>
    <row r="218" spans="2:13" ht="17.25">
      <c r="B218" s="59">
        <v>537</v>
      </c>
      <c r="C218" s="60" t="s">
        <v>433</v>
      </c>
      <c r="D218" s="24"/>
      <c r="E218" s="24"/>
      <c r="F218" s="149"/>
      <c r="G218" s="49">
        <f t="shared" si="21"/>
        <v>0</v>
      </c>
      <c r="K218" s="106" t="str">
        <f t="shared" si="17"/>
        <v>Sooja-, heli- ja hüdroisolatsioon</v>
      </c>
      <c r="M218" s="110">
        <f t="shared" si="16"/>
        <v>0</v>
      </c>
    </row>
    <row r="219" spans="2:13" ht="17.25">
      <c r="B219" s="59">
        <v>538</v>
      </c>
      <c r="C219" s="60" t="s">
        <v>485</v>
      </c>
      <c r="D219" s="24"/>
      <c r="E219" s="24"/>
      <c r="F219" s="149"/>
      <c r="G219" s="49">
        <f t="shared" si="21"/>
        <v>0</v>
      </c>
      <c r="K219" s="106" t="str">
        <f t="shared" si="17"/>
        <v>Looduskivivooder</v>
      </c>
      <c r="M219" s="110">
        <f t="shared" si="16"/>
        <v>0</v>
      </c>
    </row>
    <row r="220" spans="2:13" ht="17.25">
      <c r="B220" s="55">
        <v>54</v>
      </c>
      <c r="C220" s="58" t="s">
        <v>486</v>
      </c>
      <c r="D220" s="46"/>
      <c r="E220" s="46"/>
      <c r="F220" s="151"/>
      <c r="G220" s="47">
        <f>SUM(G221:G226)</f>
        <v>0</v>
      </c>
      <c r="K220" s="106" t="str">
        <f t="shared" si="17"/>
        <v>Lageda pinnakatted</v>
      </c>
      <c r="M220" s="110">
        <f t="shared" si="16"/>
        <v>0</v>
      </c>
    </row>
    <row r="221" spans="2:13" ht="17.25">
      <c r="B221" s="59">
        <v>541</v>
      </c>
      <c r="C221" s="60" t="s">
        <v>469</v>
      </c>
      <c r="D221" s="24"/>
      <c r="E221" s="24"/>
      <c r="F221" s="149"/>
      <c r="G221" s="49">
        <f aca="true" t="shared" si="22" ref="G221:G226">SUM(E221*F221)</f>
        <v>0</v>
      </c>
      <c r="K221" s="106" t="str">
        <f t="shared" si="17"/>
        <v>Värvkatted</v>
      </c>
      <c r="M221" s="110">
        <f t="shared" si="16"/>
        <v>0</v>
      </c>
    </row>
    <row r="222" spans="2:13" ht="17.25">
      <c r="B222" s="59">
        <v>542</v>
      </c>
      <c r="C222" s="60" t="s">
        <v>487</v>
      </c>
      <c r="D222" s="24"/>
      <c r="E222" s="24"/>
      <c r="F222" s="149"/>
      <c r="G222" s="49">
        <f t="shared" si="22"/>
        <v>0</v>
      </c>
      <c r="K222" s="106" t="str">
        <f t="shared" si="17"/>
        <v>Betoonlagede tasandus</v>
      </c>
      <c r="M222" s="110">
        <f t="shared" si="16"/>
        <v>0</v>
      </c>
    </row>
    <row r="223" spans="2:13" ht="17.25">
      <c r="B223" s="59">
        <v>543</v>
      </c>
      <c r="C223" s="60" t="s">
        <v>488</v>
      </c>
      <c r="D223" s="24"/>
      <c r="E223" s="24"/>
      <c r="F223" s="149"/>
      <c r="G223" s="49">
        <f t="shared" si="22"/>
        <v>0</v>
      </c>
      <c r="K223" s="106" t="str">
        <f t="shared" si="17"/>
        <v>Lagede metall- ja plekk-katted, ripplaed</v>
      </c>
      <c r="M223" s="110">
        <f t="shared" si="16"/>
        <v>0</v>
      </c>
    </row>
    <row r="224" spans="2:13" ht="17.25">
      <c r="B224" s="59">
        <v>544</v>
      </c>
      <c r="C224" s="60" t="s">
        <v>1053</v>
      </c>
      <c r="D224" s="24"/>
      <c r="E224" s="24"/>
      <c r="F224" s="149"/>
      <c r="G224" s="49">
        <f t="shared" si="22"/>
        <v>0</v>
      </c>
      <c r="K224" s="106" t="str">
        <f t="shared" si="17"/>
        <v>Lagede krohv ja tasandus</v>
      </c>
      <c r="M224" s="110">
        <f t="shared" si="16"/>
        <v>0</v>
      </c>
    </row>
    <row r="225" spans="2:13" ht="17.25">
      <c r="B225" s="59">
        <v>546</v>
      </c>
      <c r="C225" s="60" t="s">
        <v>489</v>
      </c>
      <c r="D225" s="24"/>
      <c r="E225" s="24"/>
      <c r="F225" s="149"/>
      <c r="G225" s="49">
        <f t="shared" si="22"/>
        <v>0</v>
      </c>
      <c r="K225" s="106" t="str">
        <f t="shared" si="17"/>
        <v>Puidust laed, kipsplaatlaed</v>
      </c>
      <c r="M225" s="110">
        <f t="shared" si="16"/>
        <v>0</v>
      </c>
    </row>
    <row r="226" spans="2:13" ht="17.25">
      <c r="B226" s="59">
        <v>547</v>
      </c>
      <c r="C226" s="60" t="s">
        <v>490</v>
      </c>
      <c r="D226" s="24"/>
      <c r="E226" s="24"/>
      <c r="F226" s="149"/>
      <c r="G226" s="49">
        <f t="shared" si="22"/>
        <v>0</v>
      </c>
      <c r="K226" s="106" t="str">
        <f t="shared" si="17"/>
        <v>Lagede sooja-, heli- ja hüdroisolatsioon</v>
      </c>
      <c r="M226" s="110">
        <f t="shared" si="16"/>
        <v>0</v>
      </c>
    </row>
    <row r="227" spans="2:13" ht="17.25">
      <c r="B227" s="55">
        <v>55</v>
      </c>
      <c r="C227" s="58" t="s">
        <v>491</v>
      </c>
      <c r="D227" s="46"/>
      <c r="E227" s="46"/>
      <c r="F227" s="151"/>
      <c r="G227" s="47">
        <f>SUM(G228:G234)</f>
        <v>0</v>
      </c>
      <c r="K227" s="106" t="str">
        <f t="shared" si="17"/>
        <v>Treppide pinnakatted</v>
      </c>
      <c r="M227" s="110">
        <f t="shared" si="16"/>
        <v>0</v>
      </c>
    </row>
    <row r="228" spans="2:13" ht="17.25">
      <c r="B228" s="59">
        <v>551</v>
      </c>
      <c r="C228" s="60" t="s">
        <v>469</v>
      </c>
      <c r="D228" s="24"/>
      <c r="E228" s="24"/>
      <c r="F228" s="149"/>
      <c r="G228" s="49">
        <f>SUM(E228*F228)</f>
        <v>0</v>
      </c>
      <c r="K228" s="106" t="str">
        <f t="shared" si="17"/>
        <v>Värvkatted</v>
      </c>
      <c r="M228" s="110">
        <f t="shared" si="16"/>
        <v>0</v>
      </c>
    </row>
    <row r="229" spans="2:13" ht="17.25">
      <c r="B229" s="59">
        <v>552</v>
      </c>
      <c r="C229" s="60" t="s">
        <v>492</v>
      </c>
      <c r="D229" s="24"/>
      <c r="E229" s="24"/>
      <c r="F229" s="149"/>
      <c r="G229" s="49">
        <f aca="true" t="shared" si="23" ref="G229:G234">SUM(E229*F229)</f>
        <v>0</v>
      </c>
      <c r="K229" s="106" t="str">
        <f t="shared" si="17"/>
        <v>Astmete tasandus</v>
      </c>
      <c r="M229" s="110">
        <f t="shared" si="16"/>
        <v>0</v>
      </c>
    </row>
    <row r="230" spans="2:13" ht="17.25">
      <c r="B230" s="59">
        <v>553</v>
      </c>
      <c r="C230" s="60" t="s">
        <v>493</v>
      </c>
      <c r="D230" s="24"/>
      <c r="E230" s="24"/>
      <c r="F230" s="149"/>
      <c r="G230" s="49">
        <f t="shared" si="23"/>
        <v>0</v>
      </c>
      <c r="K230" s="106" t="str">
        <f t="shared" si="17"/>
        <v>Astmete epokatted ja pinnakõvendid</v>
      </c>
      <c r="M230" s="110">
        <f t="shared" si="16"/>
        <v>0</v>
      </c>
    </row>
    <row r="231" spans="2:13" ht="17.25">
      <c r="B231" s="59">
        <v>554</v>
      </c>
      <c r="C231" s="60" t="s">
        <v>494</v>
      </c>
      <c r="D231" s="24"/>
      <c r="E231" s="24"/>
      <c r="F231" s="149"/>
      <c r="G231" s="49">
        <f t="shared" si="23"/>
        <v>0</v>
      </c>
      <c r="K231" s="106" t="str">
        <f t="shared" si="17"/>
        <v>Astmete plaatkatted</v>
      </c>
      <c r="M231" s="110">
        <f t="shared" si="16"/>
        <v>0</v>
      </c>
    </row>
    <row r="232" spans="2:13" ht="17.25">
      <c r="B232" s="59">
        <v>555</v>
      </c>
      <c r="C232" s="60" t="s">
        <v>495</v>
      </c>
      <c r="D232" s="24"/>
      <c r="E232" s="24"/>
      <c r="F232" s="149"/>
      <c r="G232" s="49">
        <f t="shared" si="23"/>
        <v>0</v>
      </c>
      <c r="K232" s="106" t="str">
        <f t="shared" si="17"/>
        <v>Trepiliistud</v>
      </c>
      <c r="M232" s="110">
        <f t="shared" si="16"/>
        <v>0</v>
      </c>
    </row>
    <row r="233" spans="2:13" ht="17.25">
      <c r="B233" s="59">
        <v>556</v>
      </c>
      <c r="C233" s="60" t="s">
        <v>496</v>
      </c>
      <c r="D233" s="24"/>
      <c r="E233" s="24"/>
      <c r="F233" s="149"/>
      <c r="G233" s="49">
        <f t="shared" si="23"/>
        <v>0</v>
      </c>
      <c r="K233" s="106" t="str">
        <f t="shared" si="17"/>
        <v>Astmete puitkatted</v>
      </c>
      <c r="M233" s="110">
        <f t="shared" si="16"/>
        <v>0</v>
      </c>
    </row>
    <row r="234" spans="2:13" ht="17.25">
      <c r="B234" s="59">
        <v>558</v>
      </c>
      <c r="C234" s="60" t="s">
        <v>497</v>
      </c>
      <c r="D234" s="24"/>
      <c r="E234" s="24"/>
      <c r="F234" s="149"/>
      <c r="G234" s="49">
        <f t="shared" si="23"/>
        <v>0</v>
      </c>
      <c r="K234" s="106" t="str">
        <f t="shared" si="17"/>
        <v>Astmete rullkatted</v>
      </c>
      <c r="M234" s="110">
        <f aca="true" t="shared" si="24" ref="M234:M281">G234</f>
        <v>0</v>
      </c>
    </row>
    <row r="235" spans="2:13" ht="17.25">
      <c r="B235" s="55">
        <v>56</v>
      </c>
      <c r="C235" s="58" t="s">
        <v>498</v>
      </c>
      <c r="D235" s="46"/>
      <c r="E235" s="46"/>
      <c r="F235" s="151"/>
      <c r="G235" s="47">
        <f>SUM(G236:G243)</f>
        <v>0</v>
      </c>
      <c r="K235" s="106" t="str">
        <f aca="true" t="shared" si="25" ref="K235:K282">C235</f>
        <v>Põrandad ja põrandakatted</v>
      </c>
      <c r="M235" s="110">
        <f t="shared" si="24"/>
        <v>0</v>
      </c>
    </row>
    <row r="236" spans="2:13" ht="17.25">
      <c r="B236" s="59">
        <v>561</v>
      </c>
      <c r="C236" s="60" t="s">
        <v>469</v>
      </c>
      <c r="D236" s="24"/>
      <c r="E236" s="24"/>
      <c r="F236" s="149"/>
      <c r="G236" s="49">
        <f>SUM(E236*F236)</f>
        <v>0</v>
      </c>
      <c r="K236" s="106" t="str">
        <f t="shared" si="25"/>
        <v>Värvkatted</v>
      </c>
      <c r="M236" s="110">
        <f t="shared" si="24"/>
        <v>0</v>
      </c>
    </row>
    <row r="237" spans="2:13" ht="17.25">
      <c r="B237" s="59">
        <v>562</v>
      </c>
      <c r="C237" s="60" t="s">
        <v>499</v>
      </c>
      <c r="D237" s="24"/>
      <c r="E237" s="24"/>
      <c r="F237" s="149"/>
      <c r="G237" s="49">
        <f aca="true" t="shared" si="26" ref="G237:G244">SUM(E237*F237)</f>
        <v>0</v>
      </c>
      <c r="K237" s="106" t="str">
        <f t="shared" si="25"/>
        <v>Põrandatasandus</v>
      </c>
      <c r="M237" s="110">
        <f t="shared" si="24"/>
        <v>0</v>
      </c>
    </row>
    <row r="238" spans="2:13" ht="17.25">
      <c r="B238" s="59">
        <v>563</v>
      </c>
      <c r="C238" s="60" t="s">
        <v>500</v>
      </c>
      <c r="D238" s="24"/>
      <c r="E238" s="24"/>
      <c r="F238" s="149"/>
      <c r="G238" s="49">
        <f t="shared" si="26"/>
        <v>0</v>
      </c>
      <c r="K238" s="106" t="str">
        <f t="shared" si="25"/>
        <v>Epokatted ja pinnakõvendid</v>
      </c>
      <c r="M238" s="110">
        <f t="shared" si="24"/>
        <v>0</v>
      </c>
    </row>
    <row r="239" spans="2:13" ht="17.25">
      <c r="B239" s="59">
        <v>564</v>
      </c>
      <c r="C239" s="60" t="s">
        <v>501</v>
      </c>
      <c r="D239" s="24"/>
      <c r="E239" s="24"/>
      <c r="F239" s="149"/>
      <c r="G239" s="49">
        <f t="shared" si="26"/>
        <v>0</v>
      </c>
      <c r="K239" s="106" t="str">
        <f t="shared" si="25"/>
        <v>Põranda katteplaadid, restid, vuugid jm</v>
      </c>
      <c r="M239" s="110">
        <f t="shared" si="24"/>
        <v>0</v>
      </c>
    </row>
    <row r="240" spans="2:13" ht="17.25">
      <c r="B240" s="59">
        <v>565</v>
      </c>
      <c r="C240" s="60" t="s">
        <v>502</v>
      </c>
      <c r="D240" s="24"/>
      <c r="E240" s="24"/>
      <c r="F240" s="149"/>
      <c r="G240" s="49">
        <f t="shared" si="26"/>
        <v>0</v>
      </c>
      <c r="K240" s="106" t="str">
        <f t="shared" si="25"/>
        <v>Plaatpõrandad</v>
      </c>
      <c r="M240" s="110">
        <f t="shared" si="24"/>
        <v>0</v>
      </c>
    </row>
    <row r="241" spans="2:13" ht="17.25">
      <c r="B241" s="59">
        <v>566</v>
      </c>
      <c r="C241" s="60" t="s">
        <v>503</v>
      </c>
      <c r="D241" s="24"/>
      <c r="E241" s="24"/>
      <c r="F241" s="149"/>
      <c r="G241" s="49">
        <f t="shared" si="26"/>
        <v>0</v>
      </c>
      <c r="K241" s="106" t="str">
        <f t="shared" si="25"/>
        <v>Puitpõrandad</v>
      </c>
      <c r="M241" s="110">
        <f t="shared" si="24"/>
        <v>0</v>
      </c>
    </row>
    <row r="242" spans="2:13" ht="17.25">
      <c r="B242" s="59">
        <v>567</v>
      </c>
      <c r="C242" s="60" t="s">
        <v>433</v>
      </c>
      <c r="D242" s="24"/>
      <c r="E242" s="24"/>
      <c r="F242" s="149"/>
      <c r="G242" s="49">
        <f t="shared" si="26"/>
        <v>0</v>
      </c>
      <c r="K242" s="106" t="str">
        <f t="shared" si="25"/>
        <v>Sooja-, heli- ja hüdroisolatsioon</v>
      </c>
      <c r="M242" s="110">
        <f t="shared" si="24"/>
        <v>0</v>
      </c>
    </row>
    <row r="243" spans="2:13" ht="17.25">
      <c r="B243" s="59">
        <v>568</v>
      </c>
      <c r="C243" s="60" t="s">
        <v>504</v>
      </c>
      <c r="D243" s="24"/>
      <c r="E243" s="24"/>
      <c r="F243" s="149"/>
      <c r="G243" s="49">
        <f t="shared" si="26"/>
        <v>0</v>
      </c>
      <c r="K243" s="106" t="str">
        <f t="shared" si="25"/>
        <v>Rullmaterjalist põrandakatted, vaibad</v>
      </c>
      <c r="M243" s="110">
        <f t="shared" si="24"/>
        <v>0</v>
      </c>
    </row>
    <row r="244" spans="2:13" ht="17.25">
      <c r="B244" s="55">
        <v>57</v>
      </c>
      <c r="C244" s="58" t="s">
        <v>505</v>
      </c>
      <c r="D244" s="24"/>
      <c r="E244" s="24"/>
      <c r="F244" s="149"/>
      <c r="G244" s="49">
        <f t="shared" si="26"/>
        <v>0</v>
      </c>
      <c r="K244" s="106" t="str">
        <f t="shared" si="25"/>
        <v>Eriruumide pinnakatted</v>
      </c>
      <c r="M244" s="110">
        <f t="shared" si="24"/>
        <v>0</v>
      </c>
    </row>
    <row r="245" spans="2:13" ht="19.5">
      <c r="B245" s="55">
        <v>7</v>
      </c>
      <c r="C245" s="57" t="s">
        <v>1039</v>
      </c>
      <c r="D245" s="46"/>
      <c r="E245" s="46"/>
      <c r="F245" s="151"/>
      <c r="G245" s="47">
        <f>SUM(G246,G250,G259,G265,G273)</f>
        <v>0</v>
      </c>
      <c r="K245" s="106" t="str">
        <f t="shared" si="25"/>
        <v>TEHNOSÜSTEEMID 10</v>
      </c>
      <c r="M245" s="110">
        <f t="shared" si="24"/>
        <v>0</v>
      </c>
    </row>
    <row r="246" spans="2:13" ht="17.25">
      <c r="B246" s="55">
        <v>71</v>
      </c>
      <c r="C246" s="58" t="s">
        <v>508</v>
      </c>
      <c r="D246" s="46"/>
      <c r="E246" s="46"/>
      <c r="F246" s="151"/>
      <c r="G246" s="47">
        <f>SUM(G247:G249)</f>
        <v>0</v>
      </c>
      <c r="K246" s="106" t="str">
        <f t="shared" si="25"/>
        <v>Veevarustus ja kanalisatsioon</v>
      </c>
      <c r="M246" s="110">
        <f t="shared" si="24"/>
        <v>0</v>
      </c>
    </row>
    <row r="247" spans="2:13" ht="17.25">
      <c r="B247" s="59">
        <v>711</v>
      </c>
      <c r="C247" s="60" t="s">
        <v>509</v>
      </c>
      <c r="D247" s="24"/>
      <c r="E247" s="24"/>
      <c r="F247" s="149"/>
      <c r="G247" s="49">
        <f>SUM(E247*F247)</f>
        <v>0</v>
      </c>
      <c r="K247" s="106" t="str">
        <f t="shared" si="25"/>
        <v>Veevarustus</v>
      </c>
      <c r="M247" s="110">
        <f t="shared" si="24"/>
        <v>0</v>
      </c>
    </row>
    <row r="248" spans="2:13" ht="17.25">
      <c r="B248" s="59">
        <v>712</v>
      </c>
      <c r="C248" s="60" t="s">
        <v>510</v>
      </c>
      <c r="D248" s="24"/>
      <c r="E248" s="24"/>
      <c r="F248" s="149"/>
      <c r="G248" s="49">
        <f>SUM(E248*F248)</f>
        <v>0</v>
      </c>
      <c r="K248" s="106" t="str">
        <f t="shared" si="25"/>
        <v>Kanalisatsioon</v>
      </c>
      <c r="M248" s="110">
        <f t="shared" si="24"/>
        <v>0</v>
      </c>
    </row>
    <row r="249" spans="2:13" ht="17.25">
      <c r="B249" s="59">
        <v>713</v>
      </c>
      <c r="C249" s="60" t="s">
        <v>1054</v>
      </c>
      <c r="D249" s="24"/>
      <c r="E249" s="24"/>
      <c r="F249" s="149"/>
      <c r="G249" s="49">
        <f>SUM(E249*F249)</f>
        <v>0</v>
      </c>
      <c r="K249" s="106" t="str">
        <f t="shared" si="25"/>
        <v>Sanitaartehnikaseadmed</v>
      </c>
      <c r="M249" s="110">
        <f t="shared" si="24"/>
        <v>0</v>
      </c>
    </row>
    <row r="250" spans="2:13" ht="17.25">
      <c r="B250" s="55">
        <v>72</v>
      </c>
      <c r="C250" s="58" t="s">
        <v>511</v>
      </c>
      <c r="D250" s="46"/>
      <c r="E250" s="46"/>
      <c r="F250" s="151"/>
      <c r="G250" s="47">
        <f>SUM(G251:G258)</f>
        <v>0</v>
      </c>
      <c r="K250" s="106" t="str">
        <f t="shared" si="25"/>
        <v>Küte, ventilatsioon ja jahutus</v>
      </c>
      <c r="M250" s="110">
        <f t="shared" si="24"/>
        <v>0</v>
      </c>
    </row>
    <row r="251" spans="2:13" ht="17.25">
      <c r="B251" s="59">
        <v>721</v>
      </c>
      <c r="C251" s="60" t="s">
        <v>512</v>
      </c>
      <c r="D251" s="24"/>
      <c r="E251" s="24"/>
      <c r="F251" s="149"/>
      <c r="G251" s="49">
        <f>SUM(E251*F251)</f>
        <v>0</v>
      </c>
      <c r="K251" s="106" t="str">
        <f t="shared" si="25"/>
        <v>Küttetorustikud</v>
      </c>
      <c r="M251" s="110">
        <f t="shared" si="24"/>
        <v>0</v>
      </c>
    </row>
    <row r="252" spans="2:13" ht="17.25">
      <c r="B252" s="59">
        <v>722</v>
      </c>
      <c r="C252" s="60" t="s">
        <v>513</v>
      </c>
      <c r="D252" s="24"/>
      <c r="E252" s="24"/>
      <c r="F252" s="149"/>
      <c r="G252" s="49">
        <f aca="true" t="shared" si="27" ref="G252:G258">SUM(E252*F252)</f>
        <v>0</v>
      </c>
      <c r="K252" s="106" t="str">
        <f t="shared" si="25"/>
        <v>Küttekehad</v>
      </c>
      <c r="M252" s="110">
        <f t="shared" si="24"/>
        <v>0</v>
      </c>
    </row>
    <row r="253" spans="2:13" ht="17.25">
      <c r="B253" s="59">
        <v>723</v>
      </c>
      <c r="C253" s="60" t="s">
        <v>514</v>
      </c>
      <c r="D253" s="24"/>
      <c r="E253" s="24"/>
      <c r="F253" s="149"/>
      <c r="G253" s="49">
        <f t="shared" si="27"/>
        <v>0</v>
      </c>
      <c r="K253" s="106" t="str">
        <f t="shared" si="25"/>
        <v>Katlamajad, soojasõlmed, boilerid</v>
      </c>
      <c r="M253" s="110">
        <f t="shared" si="24"/>
        <v>0</v>
      </c>
    </row>
    <row r="254" spans="2:13" ht="17.25">
      <c r="B254" s="59">
        <v>724</v>
      </c>
      <c r="C254" s="60" t="s">
        <v>515</v>
      </c>
      <c r="D254" s="24"/>
      <c r="E254" s="24"/>
      <c r="F254" s="149"/>
      <c r="G254" s="49">
        <f t="shared" si="27"/>
        <v>0</v>
      </c>
      <c r="K254" s="106" t="str">
        <f t="shared" si="25"/>
        <v>Ventilatsiooniseadmed</v>
      </c>
      <c r="M254" s="110">
        <f t="shared" si="24"/>
        <v>0</v>
      </c>
    </row>
    <row r="255" spans="2:13" ht="17.25">
      <c r="B255" s="59">
        <v>725</v>
      </c>
      <c r="C255" s="60" t="s">
        <v>516</v>
      </c>
      <c r="D255" s="24"/>
      <c r="E255" s="24"/>
      <c r="F255" s="149"/>
      <c r="G255" s="49">
        <f t="shared" si="27"/>
        <v>0</v>
      </c>
      <c r="K255" s="106" t="str">
        <f t="shared" si="25"/>
        <v>Ventilatsioonitorustikud</v>
      </c>
      <c r="M255" s="110">
        <f t="shared" si="24"/>
        <v>0</v>
      </c>
    </row>
    <row r="256" spans="2:13" ht="17.25">
      <c r="B256" s="59">
        <v>726</v>
      </c>
      <c r="C256" s="60" t="s">
        <v>517</v>
      </c>
      <c r="D256" s="24"/>
      <c r="E256" s="24"/>
      <c r="F256" s="149"/>
      <c r="G256" s="49">
        <f t="shared" si="27"/>
        <v>0</v>
      </c>
      <c r="K256" s="106" t="str">
        <f t="shared" si="25"/>
        <v>Jahutusseadmed</v>
      </c>
      <c r="M256" s="110">
        <f t="shared" si="24"/>
        <v>0</v>
      </c>
    </row>
    <row r="257" spans="2:13" ht="17.25">
      <c r="B257" s="59">
        <v>727</v>
      </c>
      <c r="C257" s="60" t="s">
        <v>518</v>
      </c>
      <c r="D257" s="24"/>
      <c r="E257" s="24"/>
      <c r="F257" s="149"/>
      <c r="G257" s="49">
        <f t="shared" si="27"/>
        <v>0</v>
      </c>
      <c r="K257" s="106" t="str">
        <f t="shared" si="25"/>
        <v>Jahutustorustikud</v>
      </c>
      <c r="M257" s="110">
        <f t="shared" si="24"/>
        <v>0</v>
      </c>
    </row>
    <row r="258" spans="2:13" ht="17.25">
      <c r="B258" s="59">
        <v>728</v>
      </c>
      <c r="C258" s="61" t="s">
        <v>507</v>
      </c>
      <c r="D258" s="25"/>
      <c r="E258" s="25"/>
      <c r="F258" s="152"/>
      <c r="G258" s="49">
        <f t="shared" si="27"/>
        <v>0</v>
      </c>
      <c r="K258" s="106" t="str">
        <f>C258</f>
        <v>Lõõrid, korstnad ja küttekolded</v>
      </c>
      <c r="M258" s="110">
        <f>G258</f>
        <v>0</v>
      </c>
    </row>
    <row r="259" spans="2:13" ht="17.25">
      <c r="B259" s="55">
        <v>73</v>
      </c>
      <c r="C259" s="58" t="s">
        <v>519</v>
      </c>
      <c r="D259" s="46"/>
      <c r="E259" s="46"/>
      <c r="F259" s="151"/>
      <c r="G259" s="47">
        <f>SUM(G260:G264)</f>
        <v>0</v>
      </c>
      <c r="K259" s="106" t="str">
        <f t="shared" si="25"/>
        <v>Tuletõrjevarustus</v>
      </c>
      <c r="M259" s="110">
        <f t="shared" si="24"/>
        <v>0</v>
      </c>
    </row>
    <row r="260" spans="2:13" ht="17.25">
      <c r="B260" s="59">
        <v>731</v>
      </c>
      <c r="C260" s="60" t="s">
        <v>520</v>
      </c>
      <c r="D260" s="24"/>
      <c r="E260" s="24"/>
      <c r="F260" s="149"/>
      <c r="G260" s="49">
        <f>SUM(E260*F260)</f>
        <v>0</v>
      </c>
      <c r="K260" s="106" t="str">
        <f t="shared" si="25"/>
        <v>Sprinkleri torustikud ja armatuur</v>
      </c>
      <c r="M260" s="110">
        <f t="shared" si="24"/>
        <v>0</v>
      </c>
    </row>
    <row r="261" spans="2:13" ht="17.25">
      <c r="B261" s="59">
        <v>732</v>
      </c>
      <c r="C261" s="60" t="s">
        <v>521</v>
      </c>
      <c r="D261" s="24"/>
      <c r="E261" s="24"/>
      <c r="F261" s="149"/>
      <c r="G261" s="49">
        <f>SUM(E261*F261)</f>
        <v>0</v>
      </c>
      <c r="K261" s="106" t="str">
        <f t="shared" si="25"/>
        <v>Sprinklerseadmed</v>
      </c>
      <c r="M261" s="110">
        <f t="shared" si="24"/>
        <v>0</v>
      </c>
    </row>
    <row r="262" spans="2:13" ht="17.25">
      <c r="B262" s="59">
        <v>733</v>
      </c>
      <c r="C262" s="60" t="s">
        <v>522</v>
      </c>
      <c r="D262" s="24"/>
      <c r="E262" s="24"/>
      <c r="F262" s="149"/>
      <c r="G262" s="49">
        <f>SUM(E262*F262)</f>
        <v>0</v>
      </c>
      <c r="K262" s="106" t="str">
        <f t="shared" si="25"/>
        <v>Tuletõrjeveevarustuse torustikud</v>
      </c>
      <c r="M262" s="110">
        <f t="shared" si="24"/>
        <v>0</v>
      </c>
    </row>
    <row r="263" spans="2:13" ht="17.25">
      <c r="B263" s="59">
        <v>734</v>
      </c>
      <c r="C263" s="60" t="s">
        <v>523</v>
      </c>
      <c r="D263" s="24"/>
      <c r="E263" s="24"/>
      <c r="F263" s="149"/>
      <c r="G263" s="49">
        <f>SUM(E263*F263)</f>
        <v>0</v>
      </c>
      <c r="K263" s="106" t="str">
        <f t="shared" si="25"/>
        <v>Tulekustutusseadmed</v>
      </c>
      <c r="M263" s="110">
        <f t="shared" si="24"/>
        <v>0</v>
      </c>
    </row>
    <row r="264" spans="2:13" ht="17.25">
      <c r="B264" s="59">
        <v>735</v>
      </c>
      <c r="C264" s="60" t="s">
        <v>524</v>
      </c>
      <c r="D264" s="24"/>
      <c r="E264" s="24"/>
      <c r="F264" s="149"/>
      <c r="G264" s="49">
        <f>SUM(E264*F264)</f>
        <v>0</v>
      </c>
      <c r="K264" s="106" t="str">
        <f t="shared" si="25"/>
        <v>Gaaskustutussüsteemid</v>
      </c>
      <c r="M264" s="110">
        <f t="shared" si="24"/>
        <v>0</v>
      </c>
    </row>
    <row r="265" spans="2:13" ht="17.25">
      <c r="B265" s="55">
        <v>74</v>
      </c>
      <c r="C265" s="58" t="s">
        <v>525</v>
      </c>
      <c r="D265" s="46"/>
      <c r="E265" s="46"/>
      <c r="F265" s="151"/>
      <c r="G265" s="47">
        <f>SUM(G266:G272)</f>
        <v>0</v>
      </c>
      <c r="K265" s="106" t="str">
        <f t="shared" si="25"/>
        <v>Tugevvoolupaigaldis</v>
      </c>
      <c r="M265" s="110">
        <f t="shared" si="24"/>
        <v>0</v>
      </c>
    </row>
    <row r="266" spans="2:13" ht="17.25">
      <c r="B266" s="59">
        <v>741</v>
      </c>
      <c r="C266" s="60" t="s">
        <v>526</v>
      </c>
      <c r="D266" s="24"/>
      <c r="E266" s="24"/>
      <c r="F266" s="149"/>
      <c r="G266" s="49">
        <f>SUM(E266*F266)</f>
        <v>0</v>
      </c>
      <c r="K266" s="106" t="str">
        <f t="shared" si="25"/>
        <v>Elektri peajaotussüsteemid</v>
      </c>
      <c r="M266" s="110">
        <f t="shared" si="24"/>
        <v>0</v>
      </c>
    </row>
    <row r="267" spans="2:13" ht="17.25">
      <c r="B267" s="59">
        <v>742</v>
      </c>
      <c r="C267" s="60" t="s">
        <v>527</v>
      </c>
      <c r="D267" s="24"/>
      <c r="E267" s="24"/>
      <c r="F267" s="149"/>
      <c r="G267" s="49">
        <f aca="true" t="shared" si="28" ref="G267:G272">SUM(E267*F267)</f>
        <v>0</v>
      </c>
      <c r="K267" s="106" t="str">
        <f t="shared" si="25"/>
        <v>Kaabliteed</v>
      </c>
      <c r="M267" s="110">
        <f t="shared" si="24"/>
        <v>0</v>
      </c>
    </row>
    <row r="268" spans="2:13" ht="17.25">
      <c r="B268" s="59">
        <v>743</v>
      </c>
      <c r="C268" s="60" t="s">
        <v>528</v>
      </c>
      <c r="D268" s="24"/>
      <c r="E268" s="24"/>
      <c r="F268" s="149"/>
      <c r="G268" s="49">
        <f t="shared" si="28"/>
        <v>0</v>
      </c>
      <c r="K268" s="106" t="str">
        <f t="shared" si="25"/>
        <v>Kaabeldus</v>
      </c>
      <c r="M268" s="110">
        <f t="shared" si="24"/>
        <v>0</v>
      </c>
    </row>
    <row r="269" spans="2:13" ht="17.25">
      <c r="B269" s="59">
        <v>744</v>
      </c>
      <c r="C269" s="60" t="s">
        <v>529</v>
      </c>
      <c r="D269" s="24"/>
      <c r="E269" s="24"/>
      <c r="F269" s="149"/>
      <c r="G269" s="49">
        <f t="shared" si="28"/>
        <v>0</v>
      </c>
      <c r="K269" s="106" t="str">
        <f t="shared" si="25"/>
        <v>Valgustussüsteemid</v>
      </c>
      <c r="M269" s="110">
        <f t="shared" si="24"/>
        <v>0</v>
      </c>
    </row>
    <row r="270" spans="2:13" ht="17.25">
      <c r="B270" s="59">
        <v>755</v>
      </c>
      <c r="C270" s="60" t="s">
        <v>530</v>
      </c>
      <c r="D270" s="24"/>
      <c r="E270" s="24"/>
      <c r="F270" s="149"/>
      <c r="G270" s="49">
        <f t="shared" si="28"/>
        <v>0</v>
      </c>
      <c r="K270" s="106" t="str">
        <f t="shared" si="25"/>
        <v>Elektriküte, installatsioonimaterjalid</v>
      </c>
      <c r="M270" s="110">
        <f t="shared" si="24"/>
        <v>0</v>
      </c>
    </row>
    <row r="271" spans="2:13" ht="17.25">
      <c r="B271" s="59">
        <v>746</v>
      </c>
      <c r="C271" s="60" t="s">
        <v>598</v>
      </c>
      <c r="D271" s="24"/>
      <c r="E271" s="24"/>
      <c r="F271" s="149"/>
      <c r="G271" s="49">
        <f t="shared" si="28"/>
        <v>0</v>
      </c>
      <c r="K271" s="106" t="str">
        <f t="shared" si="25"/>
        <v>Piksekaitse ja maandus</v>
      </c>
      <c r="M271" s="110">
        <f t="shared" si="24"/>
        <v>0</v>
      </c>
    </row>
    <row r="272" spans="2:13" ht="17.25">
      <c r="B272" s="59">
        <v>747</v>
      </c>
      <c r="C272" s="60" t="s">
        <v>531</v>
      </c>
      <c r="D272" s="24"/>
      <c r="E272" s="24"/>
      <c r="F272" s="149"/>
      <c r="G272" s="49">
        <f t="shared" si="28"/>
        <v>0</v>
      </c>
      <c r="K272" s="106" t="str">
        <f t="shared" si="25"/>
        <v>Varutoiteseadmed</v>
      </c>
      <c r="M272" s="110">
        <f t="shared" si="24"/>
        <v>0</v>
      </c>
    </row>
    <row r="273" spans="2:13" ht="17.25">
      <c r="B273" s="55">
        <v>75</v>
      </c>
      <c r="C273" s="58" t="s">
        <v>532</v>
      </c>
      <c r="D273" s="46"/>
      <c r="E273" s="46"/>
      <c r="F273" s="151"/>
      <c r="G273" s="47">
        <f>SUM(G274:G277)</f>
        <v>0</v>
      </c>
      <c r="K273" s="106" t="str">
        <f t="shared" si="25"/>
        <v>Nõrkvoolupaigaldis ja automaatika</v>
      </c>
      <c r="M273" s="110">
        <f t="shared" si="24"/>
        <v>0</v>
      </c>
    </row>
    <row r="274" spans="2:13" ht="17.25">
      <c r="B274" s="59">
        <v>751</v>
      </c>
      <c r="C274" s="60" t="s">
        <v>533</v>
      </c>
      <c r="D274" s="24"/>
      <c r="E274" s="24"/>
      <c r="F274" s="149"/>
      <c r="G274" s="49">
        <f>SUM(E274*F274)</f>
        <v>0</v>
      </c>
      <c r="K274" s="106" t="str">
        <f t="shared" si="25"/>
        <v>Hooneautomaatika</v>
      </c>
      <c r="M274" s="110">
        <f t="shared" si="24"/>
        <v>0</v>
      </c>
    </row>
    <row r="275" spans="2:13" ht="17.25">
      <c r="B275" s="59">
        <v>752</v>
      </c>
      <c r="C275" s="60" t="s">
        <v>534</v>
      </c>
      <c r="D275" s="24"/>
      <c r="E275" s="24"/>
      <c r="F275" s="149"/>
      <c r="G275" s="49">
        <f>SUM(E275*F275)</f>
        <v>0</v>
      </c>
      <c r="K275" s="106" t="str">
        <f t="shared" si="25"/>
        <v>Tootmisseadmete automaatika</v>
      </c>
      <c r="M275" s="110">
        <f t="shared" si="24"/>
        <v>0</v>
      </c>
    </row>
    <row r="276" spans="2:13" ht="17.25">
      <c r="B276" s="59">
        <v>753</v>
      </c>
      <c r="C276" s="60" t="s">
        <v>535</v>
      </c>
      <c r="D276" s="24"/>
      <c r="E276" s="24"/>
      <c r="F276" s="149"/>
      <c r="G276" s="49">
        <f>SUM(E276*F276)</f>
        <v>0</v>
      </c>
      <c r="K276" s="106" t="str">
        <f t="shared" si="25"/>
        <v>Andmevõrgud, telefoni- ja infoedastussüsteemid</v>
      </c>
      <c r="M276" s="110">
        <f t="shared" si="24"/>
        <v>0</v>
      </c>
    </row>
    <row r="277" spans="2:13" ht="17.25">
      <c r="B277" s="59">
        <v>754</v>
      </c>
      <c r="C277" s="60" t="s">
        <v>536</v>
      </c>
      <c r="D277" s="24"/>
      <c r="E277" s="24"/>
      <c r="F277" s="149"/>
      <c r="G277" s="49">
        <f>SUM(E277*F277)</f>
        <v>0</v>
      </c>
      <c r="K277" s="106" t="str">
        <f t="shared" si="25"/>
        <v>Turvasüsteemid</v>
      </c>
      <c r="M277" s="110">
        <f t="shared" si="24"/>
        <v>0</v>
      </c>
    </row>
    <row r="278" spans="2:13" ht="19.5">
      <c r="B278" s="55">
        <v>8</v>
      </c>
      <c r="C278" s="57" t="s">
        <v>1040</v>
      </c>
      <c r="D278" s="46"/>
      <c r="E278" s="46"/>
      <c r="F278" s="151"/>
      <c r="G278" s="47">
        <f>SUM(G279,G288,G294,G300,G301,G302,G308)</f>
        <v>0</v>
      </c>
      <c r="K278" s="106" t="str">
        <f t="shared" si="25"/>
        <v>EHITUSPLATSI KORRALDUSKULUD 11</v>
      </c>
      <c r="M278" s="110">
        <f t="shared" si="24"/>
        <v>0</v>
      </c>
    </row>
    <row r="279" spans="2:13" ht="17.25">
      <c r="B279" s="55">
        <v>81</v>
      </c>
      <c r="C279" s="58" t="s">
        <v>537</v>
      </c>
      <c r="D279" s="46"/>
      <c r="E279" s="46"/>
      <c r="F279" s="151"/>
      <c r="G279" s="47">
        <f>SUM(G280:G287)</f>
        <v>0</v>
      </c>
      <c r="K279" s="106" t="str">
        <f t="shared" si="25"/>
        <v>Ajutised ehitised ehitusplatsil</v>
      </c>
      <c r="M279" s="110">
        <f t="shared" si="24"/>
        <v>0</v>
      </c>
    </row>
    <row r="280" spans="2:13" ht="17.25">
      <c r="B280" s="59">
        <v>811</v>
      </c>
      <c r="C280" s="60" t="s">
        <v>538</v>
      </c>
      <c r="D280" s="24"/>
      <c r="E280" s="24"/>
      <c r="F280" s="149"/>
      <c r="G280" s="49">
        <f>SUM(E280*F280)</f>
        <v>0</v>
      </c>
      <c r="K280" s="106" t="str">
        <f t="shared" si="25"/>
        <v>Soojakud ja olmeruumid</v>
      </c>
      <c r="M280" s="110">
        <f t="shared" si="24"/>
        <v>0</v>
      </c>
    </row>
    <row r="281" spans="2:13" ht="17.25">
      <c r="B281" s="59">
        <v>812</v>
      </c>
      <c r="C281" s="60" t="s">
        <v>539</v>
      </c>
      <c r="D281" s="24"/>
      <c r="E281" s="24"/>
      <c r="F281" s="149"/>
      <c r="G281" s="49">
        <f aca="true" t="shared" si="29" ref="G281:G287">SUM(E281*F281)</f>
        <v>0</v>
      </c>
      <c r="K281" s="106" t="str">
        <f t="shared" si="25"/>
        <v>Teed ja laod</v>
      </c>
      <c r="M281" s="110">
        <f t="shared" si="24"/>
        <v>0</v>
      </c>
    </row>
    <row r="282" spans="2:13" ht="17.25">
      <c r="B282" s="59">
        <v>813</v>
      </c>
      <c r="C282" s="60" t="s">
        <v>540</v>
      </c>
      <c r="D282" s="24"/>
      <c r="E282" s="24"/>
      <c r="F282" s="149"/>
      <c r="G282" s="49">
        <f t="shared" si="29"/>
        <v>0</v>
      </c>
      <c r="K282" s="106" t="str">
        <f t="shared" si="25"/>
        <v>Kraanateed</v>
      </c>
      <c r="M282" s="110">
        <f aca="true" t="shared" si="30" ref="M282:M339">G282</f>
        <v>0</v>
      </c>
    </row>
    <row r="283" spans="2:13" ht="17.25">
      <c r="B283" s="59">
        <v>814</v>
      </c>
      <c r="C283" s="60" t="s">
        <v>541</v>
      </c>
      <c r="D283" s="24"/>
      <c r="E283" s="24"/>
      <c r="F283" s="149"/>
      <c r="G283" s="49">
        <f t="shared" si="29"/>
        <v>0</v>
      </c>
      <c r="K283" s="106" t="str">
        <f aca="true" t="shared" si="31" ref="K283:K339">C283</f>
        <v>Seadmeplatsid ja töökohad</v>
      </c>
      <c r="M283" s="110">
        <f t="shared" si="30"/>
        <v>0</v>
      </c>
    </row>
    <row r="284" spans="2:13" ht="17.25">
      <c r="B284" s="59">
        <v>815</v>
      </c>
      <c r="C284" s="60" t="s">
        <v>542</v>
      </c>
      <c r="D284" s="24"/>
      <c r="E284" s="24"/>
      <c r="F284" s="149"/>
      <c r="G284" s="49">
        <f t="shared" si="29"/>
        <v>0</v>
      </c>
      <c r="K284" s="106" t="str">
        <f t="shared" si="31"/>
        <v>Piirded ja reklaamtahvlid</v>
      </c>
      <c r="M284" s="110">
        <f t="shared" si="30"/>
        <v>0</v>
      </c>
    </row>
    <row r="285" spans="2:13" ht="17.25">
      <c r="B285" s="59">
        <v>816</v>
      </c>
      <c r="C285" s="60" t="s">
        <v>543</v>
      </c>
      <c r="D285" s="24"/>
      <c r="E285" s="24"/>
      <c r="F285" s="149"/>
      <c r="G285" s="49">
        <f t="shared" si="29"/>
        <v>0</v>
      </c>
      <c r="K285" s="106" t="str">
        <f t="shared" si="31"/>
        <v>Ehitiste kaitse</v>
      </c>
      <c r="M285" s="110">
        <f t="shared" si="30"/>
        <v>0</v>
      </c>
    </row>
    <row r="286" spans="2:13" ht="17.25">
      <c r="B286" s="59">
        <v>817</v>
      </c>
      <c r="C286" s="60" t="s">
        <v>544</v>
      </c>
      <c r="D286" s="24"/>
      <c r="E286" s="24"/>
      <c r="F286" s="149"/>
      <c r="G286" s="49">
        <f t="shared" si="29"/>
        <v>0</v>
      </c>
      <c r="K286" s="106" t="str">
        <f t="shared" si="31"/>
        <v>Tööohutusmeetmed</v>
      </c>
      <c r="M286" s="110">
        <f t="shared" si="30"/>
        <v>0</v>
      </c>
    </row>
    <row r="287" spans="2:13" ht="17.25">
      <c r="B287" s="59">
        <v>818</v>
      </c>
      <c r="C287" s="60" t="s">
        <v>545</v>
      </c>
      <c r="D287" s="24"/>
      <c r="E287" s="24"/>
      <c r="F287" s="149"/>
      <c r="G287" s="49">
        <f t="shared" si="29"/>
        <v>0</v>
      </c>
      <c r="K287" s="106" t="str">
        <f t="shared" si="31"/>
        <v>Tellingud, lavad ja tõstukid</v>
      </c>
      <c r="M287" s="110">
        <f t="shared" si="30"/>
        <v>0</v>
      </c>
    </row>
    <row r="288" spans="2:13" ht="17.25">
      <c r="B288" s="55">
        <v>82</v>
      </c>
      <c r="C288" s="58" t="s">
        <v>546</v>
      </c>
      <c r="D288" s="46"/>
      <c r="E288" s="46"/>
      <c r="F288" s="151"/>
      <c r="G288" s="47">
        <f>SUM(G289:G293)</f>
        <v>0</v>
      </c>
      <c r="K288" s="106" t="str">
        <f t="shared" si="31"/>
        <v>Ajutised tehnosüsteemid</v>
      </c>
      <c r="M288" s="110">
        <f t="shared" si="30"/>
        <v>0</v>
      </c>
    </row>
    <row r="289" spans="2:13" ht="17.25">
      <c r="B289" s="59">
        <v>821</v>
      </c>
      <c r="C289" s="60" t="s">
        <v>547</v>
      </c>
      <c r="D289" s="24"/>
      <c r="E289" s="24"/>
      <c r="F289" s="149"/>
      <c r="G289" s="49">
        <f>SUM(E289*F289)</f>
        <v>0</v>
      </c>
      <c r="K289" s="106" t="str">
        <f t="shared" si="31"/>
        <v>Vesi ja kanalisatsioon</v>
      </c>
      <c r="M289" s="110">
        <f t="shared" si="30"/>
        <v>0</v>
      </c>
    </row>
    <row r="290" spans="2:13" ht="17.25">
      <c r="B290" s="59">
        <v>822</v>
      </c>
      <c r="C290" s="60" t="s">
        <v>347</v>
      </c>
      <c r="D290" s="24"/>
      <c r="E290" s="24"/>
      <c r="F290" s="149"/>
      <c r="G290" s="49">
        <f>SUM(E290*F290)</f>
        <v>0</v>
      </c>
      <c r="K290" s="106" t="str">
        <f t="shared" si="31"/>
        <v>Elektripaigaldis</v>
      </c>
      <c r="M290" s="110">
        <f t="shared" si="30"/>
        <v>0</v>
      </c>
    </row>
    <row r="291" spans="2:13" ht="17.25">
      <c r="B291" s="59">
        <v>823</v>
      </c>
      <c r="C291" s="60" t="s">
        <v>548</v>
      </c>
      <c r="D291" s="24"/>
      <c r="E291" s="24"/>
      <c r="F291" s="149"/>
      <c r="G291" s="49">
        <f>SUM(E291*F291)</f>
        <v>0</v>
      </c>
      <c r="K291" s="106" t="str">
        <f t="shared" si="31"/>
        <v>Valgustus</v>
      </c>
      <c r="M291" s="110">
        <f t="shared" si="30"/>
        <v>0</v>
      </c>
    </row>
    <row r="292" spans="2:13" ht="17.25">
      <c r="B292" s="59">
        <v>824</v>
      </c>
      <c r="C292" s="60" t="s">
        <v>549</v>
      </c>
      <c r="D292" s="24"/>
      <c r="E292" s="24"/>
      <c r="F292" s="149"/>
      <c r="G292" s="49">
        <f>SUM(E292*F292)</f>
        <v>0</v>
      </c>
      <c r="K292" s="106" t="str">
        <f t="shared" si="31"/>
        <v>Side ja infosüsteemid</v>
      </c>
      <c r="M292" s="110">
        <f t="shared" si="30"/>
        <v>0</v>
      </c>
    </row>
    <row r="293" spans="2:13" ht="17.25">
      <c r="B293" s="59">
        <v>825</v>
      </c>
      <c r="C293" s="60" t="s">
        <v>550</v>
      </c>
      <c r="D293" s="24"/>
      <c r="E293" s="24"/>
      <c r="F293" s="149"/>
      <c r="G293" s="49">
        <f>SUM(E293*F293)</f>
        <v>0</v>
      </c>
      <c r="K293" s="106" t="str">
        <f t="shared" si="31"/>
        <v>Ajutine küte</v>
      </c>
      <c r="M293" s="110">
        <f t="shared" si="30"/>
        <v>0</v>
      </c>
    </row>
    <row r="294" spans="2:13" ht="17.25">
      <c r="B294" s="55">
        <v>83</v>
      </c>
      <c r="C294" s="58" t="s">
        <v>551</v>
      </c>
      <c r="D294" s="46"/>
      <c r="E294" s="46"/>
      <c r="F294" s="151"/>
      <c r="G294" s="47">
        <f>SUM(G295:G299)</f>
        <v>0</v>
      </c>
      <c r="K294" s="106" t="str">
        <f t="shared" si="31"/>
        <v>Masinad ja seadmed</v>
      </c>
      <c r="M294" s="110">
        <f t="shared" si="30"/>
        <v>0</v>
      </c>
    </row>
    <row r="295" spans="2:13" ht="17.25">
      <c r="B295" s="59">
        <v>831</v>
      </c>
      <c r="C295" s="60" t="s">
        <v>552</v>
      </c>
      <c r="D295" s="24"/>
      <c r="E295" s="24"/>
      <c r="F295" s="149"/>
      <c r="G295" s="49">
        <f>SUM(E295*F295)</f>
        <v>0</v>
      </c>
      <c r="K295" s="106" t="str">
        <f t="shared" si="31"/>
        <v>Betooni- ja segusõlmed</v>
      </c>
      <c r="M295" s="110">
        <f t="shared" si="30"/>
        <v>0</v>
      </c>
    </row>
    <row r="296" spans="2:13" ht="17.25">
      <c r="B296" s="59">
        <v>832</v>
      </c>
      <c r="C296" s="60" t="s">
        <v>553</v>
      </c>
      <c r="D296" s="24"/>
      <c r="E296" s="24"/>
      <c r="F296" s="149"/>
      <c r="G296" s="49">
        <f aca="true" t="shared" si="32" ref="G296:G301">SUM(E296*F296)</f>
        <v>0</v>
      </c>
      <c r="K296" s="106" t="str">
        <f t="shared" si="31"/>
        <v>Mobiilkraanad</v>
      </c>
      <c r="M296" s="110">
        <f t="shared" si="30"/>
        <v>0</v>
      </c>
    </row>
    <row r="297" spans="2:13" ht="17.25">
      <c r="B297" s="59">
        <v>833</v>
      </c>
      <c r="C297" s="60" t="s">
        <v>554</v>
      </c>
      <c r="D297" s="24"/>
      <c r="E297" s="24"/>
      <c r="F297" s="149"/>
      <c r="G297" s="49">
        <f t="shared" si="32"/>
        <v>0</v>
      </c>
      <c r="K297" s="106" t="str">
        <f t="shared" si="31"/>
        <v>Tornkraanad</v>
      </c>
      <c r="M297" s="110">
        <f t="shared" si="30"/>
        <v>0</v>
      </c>
    </row>
    <row r="298" spans="2:13" ht="17.25">
      <c r="B298" s="59">
        <v>834</v>
      </c>
      <c r="C298" s="60" t="s">
        <v>555</v>
      </c>
      <c r="D298" s="24"/>
      <c r="E298" s="24"/>
      <c r="F298" s="149"/>
      <c r="G298" s="49">
        <f t="shared" si="32"/>
        <v>0</v>
      </c>
      <c r="K298" s="106" t="str">
        <f t="shared" si="31"/>
        <v>Ehitusliftid</v>
      </c>
      <c r="M298" s="110">
        <f t="shared" si="30"/>
        <v>0</v>
      </c>
    </row>
    <row r="299" spans="2:13" ht="17.25">
      <c r="B299" s="59">
        <v>835</v>
      </c>
      <c r="C299" s="60" t="s">
        <v>556</v>
      </c>
      <c r="D299" s="24"/>
      <c r="E299" s="24"/>
      <c r="F299" s="149"/>
      <c r="G299" s="49">
        <f t="shared" si="32"/>
        <v>0</v>
      </c>
      <c r="K299" s="106" t="str">
        <f t="shared" si="31"/>
        <v>Betoonipumbad</v>
      </c>
      <c r="M299" s="110">
        <f t="shared" si="30"/>
        <v>0</v>
      </c>
    </row>
    <row r="300" spans="2:13" ht="17.25">
      <c r="B300" s="55">
        <v>84</v>
      </c>
      <c r="C300" s="58" t="s">
        <v>1059</v>
      </c>
      <c r="D300" s="24"/>
      <c r="E300" s="24"/>
      <c r="F300" s="149"/>
      <c r="G300" s="49">
        <f t="shared" si="32"/>
        <v>0</v>
      </c>
      <c r="K300" s="106" t="str">
        <f t="shared" si="31"/>
        <v>Tööriistad ja -vahendid</v>
      </c>
      <c r="M300" s="110">
        <f t="shared" si="30"/>
        <v>0</v>
      </c>
    </row>
    <row r="301" spans="2:13" ht="17.25">
      <c r="B301" s="55">
        <v>85</v>
      </c>
      <c r="C301" s="58" t="s">
        <v>557</v>
      </c>
      <c r="D301" s="24"/>
      <c r="E301" s="24"/>
      <c r="F301" s="149"/>
      <c r="G301" s="49">
        <f t="shared" si="32"/>
        <v>0</v>
      </c>
      <c r="K301" s="106" t="str">
        <f t="shared" si="31"/>
        <v>Abimaterjalid</v>
      </c>
      <c r="M301" s="110">
        <f t="shared" si="30"/>
        <v>0</v>
      </c>
    </row>
    <row r="302" spans="2:13" ht="17.25">
      <c r="B302" s="55">
        <v>86</v>
      </c>
      <c r="C302" s="58" t="s">
        <v>558</v>
      </c>
      <c r="D302" s="46"/>
      <c r="E302" s="46"/>
      <c r="F302" s="151"/>
      <c r="G302" s="47">
        <f>SUM(G303:G307)</f>
        <v>0</v>
      </c>
      <c r="K302" s="106" t="str">
        <f t="shared" si="31"/>
        <v>Energiakulu</v>
      </c>
      <c r="M302" s="110">
        <f t="shared" si="30"/>
        <v>0</v>
      </c>
    </row>
    <row r="303" spans="2:13" ht="17.25">
      <c r="B303" s="59">
        <v>861</v>
      </c>
      <c r="C303" s="60" t="s">
        <v>559</v>
      </c>
      <c r="D303" s="24"/>
      <c r="E303" s="24"/>
      <c r="F303" s="149"/>
      <c r="G303" s="49">
        <f>SUM(E303*F303)</f>
        <v>0</v>
      </c>
      <c r="K303" s="106" t="str">
        <f t="shared" si="31"/>
        <v>Elektrikulu</v>
      </c>
      <c r="M303" s="110">
        <f t="shared" si="30"/>
        <v>0</v>
      </c>
    </row>
    <row r="304" spans="2:13" ht="17.25">
      <c r="B304" s="59">
        <v>862</v>
      </c>
      <c r="C304" s="60" t="s">
        <v>560</v>
      </c>
      <c r="D304" s="24"/>
      <c r="E304" s="24"/>
      <c r="F304" s="149"/>
      <c r="G304" s="49">
        <f>SUM(E304*F304)</f>
        <v>0</v>
      </c>
      <c r="K304" s="106" t="str">
        <f t="shared" si="31"/>
        <v>Veekulu</v>
      </c>
      <c r="M304" s="110">
        <f t="shared" si="30"/>
        <v>0</v>
      </c>
    </row>
    <row r="305" spans="2:13" ht="17.25">
      <c r="B305" s="59">
        <v>863</v>
      </c>
      <c r="C305" s="60" t="s">
        <v>561</v>
      </c>
      <c r="D305" s="24"/>
      <c r="E305" s="24"/>
      <c r="F305" s="149"/>
      <c r="G305" s="49">
        <f>SUM(E305*F305)</f>
        <v>0</v>
      </c>
      <c r="K305" s="106" t="str">
        <f t="shared" si="31"/>
        <v>Gaasikulu</v>
      </c>
      <c r="M305" s="110">
        <f t="shared" si="30"/>
        <v>0</v>
      </c>
    </row>
    <row r="306" spans="2:13" ht="17.25">
      <c r="B306" s="59">
        <v>864</v>
      </c>
      <c r="C306" s="60" t="s">
        <v>562</v>
      </c>
      <c r="D306" s="24"/>
      <c r="E306" s="24"/>
      <c r="F306" s="149"/>
      <c r="G306" s="49">
        <f>SUM(E306*F306)</f>
        <v>0</v>
      </c>
      <c r="K306" s="106" t="str">
        <f t="shared" si="31"/>
        <v>Kütteõlikulu</v>
      </c>
      <c r="M306" s="110">
        <f t="shared" si="30"/>
        <v>0</v>
      </c>
    </row>
    <row r="307" spans="2:13" ht="17.25">
      <c r="B307" s="59">
        <v>865</v>
      </c>
      <c r="C307" s="60" t="s">
        <v>563</v>
      </c>
      <c r="D307" s="24"/>
      <c r="E307" s="24"/>
      <c r="F307" s="149"/>
      <c r="G307" s="49">
        <f>SUM(E307*F307)</f>
        <v>0</v>
      </c>
      <c r="K307" s="106" t="str">
        <f t="shared" si="31"/>
        <v>Kaugküte</v>
      </c>
      <c r="M307" s="110">
        <f t="shared" si="30"/>
        <v>0</v>
      </c>
    </row>
    <row r="308" spans="2:13" ht="17.25">
      <c r="B308" s="55">
        <v>87</v>
      </c>
      <c r="C308" s="58" t="s">
        <v>564</v>
      </c>
      <c r="D308" s="46"/>
      <c r="E308" s="46"/>
      <c r="F308" s="151"/>
      <c r="G308" s="47">
        <f>SUM(G309:G312)</f>
        <v>0</v>
      </c>
      <c r="K308" s="106" t="str">
        <f t="shared" si="31"/>
        <v>Veod</v>
      </c>
      <c r="M308" s="110">
        <f t="shared" si="30"/>
        <v>0</v>
      </c>
    </row>
    <row r="309" spans="2:13" ht="17.25">
      <c r="B309" s="59">
        <v>871</v>
      </c>
      <c r="C309" s="60" t="s">
        <v>565</v>
      </c>
      <c r="D309" s="24"/>
      <c r="E309" s="24"/>
      <c r="F309" s="149"/>
      <c r="G309" s="49">
        <f>SUM(E309*F309)</f>
        <v>0</v>
      </c>
      <c r="K309" s="106" t="str">
        <f t="shared" si="31"/>
        <v>Materjalide vedu</v>
      </c>
      <c r="M309" s="110">
        <f t="shared" si="30"/>
        <v>0</v>
      </c>
    </row>
    <row r="310" spans="2:13" ht="17.25">
      <c r="B310" s="59">
        <v>872</v>
      </c>
      <c r="C310" s="60" t="s">
        <v>566</v>
      </c>
      <c r="D310" s="24"/>
      <c r="E310" s="24"/>
      <c r="F310" s="149"/>
      <c r="G310" s="49">
        <f>SUM(E310*F310)</f>
        <v>0</v>
      </c>
      <c r="K310" s="106" t="str">
        <f t="shared" si="31"/>
        <v>Seadmete ja masinate vedu</v>
      </c>
      <c r="M310" s="110">
        <f t="shared" si="30"/>
        <v>0</v>
      </c>
    </row>
    <row r="311" spans="2:13" ht="17.25">
      <c r="B311" s="59">
        <v>873</v>
      </c>
      <c r="C311" s="60" t="s">
        <v>567</v>
      </c>
      <c r="D311" s="24"/>
      <c r="E311" s="24"/>
      <c r="F311" s="149"/>
      <c r="G311" s="49">
        <f>SUM(E311*F311)</f>
        <v>0</v>
      </c>
      <c r="K311" s="106" t="str">
        <f t="shared" si="31"/>
        <v>Töötajate vedu</v>
      </c>
      <c r="M311" s="110">
        <f t="shared" si="30"/>
        <v>0</v>
      </c>
    </row>
    <row r="312" spans="2:13" ht="17.25">
      <c r="B312" s="59">
        <v>874</v>
      </c>
      <c r="C312" s="60" t="s">
        <v>568</v>
      </c>
      <c r="D312" s="24"/>
      <c r="E312" s="24"/>
      <c r="F312" s="149"/>
      <c r="G312" s="49">
        <f>SUM(E312*F312)</f>
        <v>0</v>
      </c>
      <c r="K312" s="106" t="str">
        <f t="shared" si="31"/>
        <v>Jäätmekäitlus</v>
      </c>
      <c r="M312" s="110">
        <f t="shared" si="30"/>
        <v>0</v>
      </c>
    </row>
    <row r="313" spans="2:13" ht="19.5">
      <c r="B313" s="55">
        <v>9</v>
      </c>
      <c r="C313" s="57" t="s">
        <v>1041</v>
      </c>
      <c r="D313" s="46"/>
      <c r="E313" s="46"/>
      <c r="F313" s="151"/>
      <c r="G313" s="47">
        <f>SUM(G314,G322,G328,G329,G334)</f>
        <v>0</v>
      </c>
      <c r="K313" s="106" t="str">
        <f t="shared" si="31"/>
        <v>EHITUSPLATSI ÜLDKULUD 12</v>
      </c>
      <c r="M313" s="110">
        <f t="shared" si="30"/>
        <v>0</v>
      </c>
    </row>
    <row r="314" spans="2:13" ht="17.25">
      <c r="B314" s="55">
        <v>91</v>
      </c>
      <c r="C314" s="58" t="s">
        <v>569</v>
      </c>
      <c r="D314" s="46"/>
      <c r="E314" s="46"/>
      <c r="F314" s="151"/>
      <c r="G314" s="47">
        <f>SUM(G315:G321)</f>
        <v>0</v>
      </c>
      <c r="K314" s="106" t="str">
        <f t="shared" si="31"/>
        <v>Juhtimiskulud</v>
      </c>
      <c r="M314" s="110">
        <f t="shared" si="30"/>
        <v>0</v>
      </c>
    </row>
    <row r="315" spans="2:13" ht="17.25">
      <c r="B315" s="59">
        <v>911</v>
      </c>
      <c r="C315" s="60" t="s">
        <v>570</v>
      </c>
      <c r="D315" s="24"/>
      <c r="E315" s="24"/>
      <c r="F315" s="149"/>
      <c r="G315" s="49">
        <f>SUM(E315*F315)</f>
        <v>0</v>
      </c>
      <c r="K315" s="106" t="str">
        <f t="shared" si="31"/>
        <v>ITP palgad</v>
      </c>
      <c r="M315" s="110">
        <f t="shared" si="30"/>
        <v>0</v>
      </c>
    </row>
    <row r="316" spans="2:13" ht="17.25">
      <c r="B316" s="59">
        <v>912</v>
      </c>
      <c r="C316" s="60" t="s">
        <v>571</v>
      </c>
      <c r="D316" s="24"/>
      <c r="E316" s="24"/>
      <c r="F316" s="149"/>
      <c r="G316" s="49">
        <f aca="true" t="shared" si="33" ref="G316:G321">SUM(E316*F316)</f>
        <v>0</v>
      </c>
      <c r="K316" s="106" t="str">
        <f t="shared" si="31"/>
        <v>Kontori ülalpidamiskulud</v>
      </c>
      <c r="M316" s="110">
        <f t="shared" si="30"/>
        <v>0</v>
      </c>
    </row>
    <row r="317" spans="2:13" ht="17.25">
      <c r="B317" s="59">
        <v>913</v>
      </c>
      <c r="C317" s="60" t="s">
        <v>572</v>
      </c>
      <c r="D317" s="24"/>
      <c r="E317" s="24"/>
      <c r="F317" s="149"/>
      <c r="G317" s="49">
        <f t="shared" si="33"/>
        <v>0</v>
      </c>
      <c r="K317" s="106" t="str">
        <f t="shared" si="31"/>
        <v>Abitööliste palgad</v>
      </c>
      <c r="M317" s="110">
        <f t="shared" si="30"/>
        <v>0</v>
      </c>
    </row>
    <row r="318" spans="2:13" ht="17.25">
      <c r="B318" s="59">
        <v>914</v>
      </c>
      <c r="C318" s="60" t="s">
        <v>573</v>
      </c>
      <c r="D318" s="24"/>
      <c r="E318" s="24"/>
      <c r="F318" s="149"/>
      <c r="G318" s="49">
        <f t="shared" si="33"/>
        <v>0</v>
      </c>
      <c r="K318" s="106" t="str">
        <f t="shared" si="31"/>
        <v>Proovide võtmine ja katsetamine</v>
      </c>
      <c r="M318" s="110">
        <f t="shared" si="30"/>
        <v>0</v>
      </c>
    </row>
    <row r="319" spans="2:13" ht="17.25">
      <c r="B319" s="59">
        <v>915</v>
      </c>
      <c r="C319" s="60" t="s">
        <v>574</v>
      </c>
      <c r="D319" s="24"/>
      <c r="E319" s="24"/>
      <c r="F319" s="149"/>
      <c r="G319" s="49">
        <f t="shared" si="33"/>
        <v>0</v>
      </c>
      <c r="K319" s="106" t="str">
        <f t="shared" si="31"/>
        <v>Valve</v>
      </c>
      <c r="M319" s="110">
        <f t="shared" si="30"/>
        <v>0</v>
      </c>
    </row>
    <row r="320" spans="2:13" ht="17.25">
      <c r="B320" s="59">
        <v>916</v>
      </c>
      <c r="C320" s="60" t="s">
        <v>575</v>
      </c>
      <c r="D320" s="24"/>
      <c r="E320" s="24"/>
      <c r="F320" s="149"/>
      <c r="G320" s="49">
        <f t="shared" si="33"/>
        <v>0</v>
      </c>
      <c r="K320" s="106" t="str">
        <f t="shared" si="31"/>
        <v>Esinduskulud</v>
      </c>
      <c r="M320" s="110">
        <f t="shared" si="30"/>
        <v>0</v>
      </c>
    </row>
    <row r="321" spans="2:13" ht="17.25">
      <c r="B321" s="59">
        <v>917</v>
      </c>
      <c r="C321" s="60" t="s">
        <v>576</v>
      </c>
      <c r="D321" s="24"/>
      <c r="E321" s="24"/>
      <c r="F321" s="149"/>
      <c r="G321" s="49">
        <f t="shared" si="33"/>
        <v>0</v>
      </c>
      <c r="K321" s="106" t="str">
        <f t="shared" si="31"/>
        <v>Koolitus</v>
      </c>
      <c r="M321" s="110">
        <f t="shared" si="30"/>
        <v>0</v>
      </c>
    </row>
    <row r="322" spans="2:13" ht="17.25">
      <c r="B322" s="55">
        <v>92</v>
      </c>
      <c r="C322" s="58" t="s">
        <v>577</v>
      </c>
      <c r="D322" s="46"/>
      <c r="E322" s="46"/>
      <c r="F322" s="151"/>
      <c r="G322" s="47">
        <f>SUM(G323:G327)</f>
        <v>0</v>
      </c>
      <c r="K322" s="106" t="str">
        <f t="shared" si="31"/>
        <v>Kulud abistavatele tegevustele</v>
      </c>
      <c r="M322" s="110">
        <f t="shared" si="30"/>
        <v>0</v>
      </c>
    </row>
    <row r="323" spans="2:13" ht="17.25">
      <c r="B323" s="59">
        <v>921</v>
      </c>
      <c r="C323" s="60" t="s">
        <v>578</v>
      </c>
      <c r="D323" s="24"/>
      <c r="E323" s="24"/>
      <c r="F323" s="149"/>
      <c r="G323" s="49">
        <f aca="true" t="shared" si="34" ref="G323:G328">SUM(E323*F323)</f>
        <v>0</v>
      </c>
      <c r="K323" s="106" t="str">
        <f t="shared" si="31"/>
        <v>Mõõtmine</v>
      </c>
      <c r="M323" s="110">
        <f t="shared" si="30"/>
        <v>0</v>
      </c>
    </row>
    <row r="324" spans="2:13" ht="17.25">
      <c r="B324" s="59">
        <v>922</v>
      </c>
      <c r="C324" s="60" t="s">
        <v>579</v>
      </c>
      <c r="D324" s="24"/>
      <c r="E324" s="24"/>
      <c r="F324" s="149"/>
      <c r="G324" s="49">
        <f t="shared" si="34"/>
        <v>0</v>
      </c>
      <c r="K324" s="106" t="str">
        <f t="shared" si="31"/>
        <v>Parandus- ja remonditööd</v>
      </c>
      <c r="M324" s="110">
        <f t="shared" si="30"/>
        <v>0</v>
      </c>
    </row>
    <row r="325" spans="2:13" ht="17.25">
      <c r="B325" s="59">
        <v>923</v>
      </c>
      <c r="C325" s="60" t="s">
        <v>580</v>
      </c>
      <c r="D325" s="24"/>
      <c r="E325" s="24"/>
      <c r="F325" s="149"/>
      <c r="G325" s="49">
        <f t="shared" si="34"/>
        <v>0</v>
      </c>
      <c r="K325" s="106" t="str">
        <f t="shared" si="31"/>
        <v>Ruumide korrashoid</v>
      </c>
      <c r="M325" s="110">
        <f t="shared" si="30"/>
        <v>0</v>
      </c>
    </row>
    <row r="326" spans="2:13" ht="17.25">
      <c r="B326" s="59">
        <v>924</v>
      </c>
      <c r="C326" s="60" t="s">
        <v>581</v>
      </c>
      <c r="D326" s="24"/>
      <c r="E326" s="24"/>
      <c r="F326" s="149"/>
      <c r="G326" s="49">
        <f t="shared" si="34"/>
        <v>0</v>
      </c>
      <c r="K326" s="106" t="str">
        <f t="shared" si="31"/>
        <v>Ehitusplatsi korrashoid</v>
      </c>
      <c r="M326" s="110">
        <f t="shared" si="30"/>
        <v>0</v>
      </c>
    </row>
    <row r="327" spans="2:13" ht="17.25">
      <c r="B327" s="59">
        <v>925</v>
      </c>
      <c r="C327" s="60" t="s">
        <v>582</v>
      </c>
      <c r="D327" s="24"/>
      <c r="E327" s="24"/>
      <c r="F327" s="149"/>
      <c r="G327" s="49">
        <f t="shared" si="34"/>
        <v>0</v>
      </c>
      <c r="K327" s="106" t="str">
        <f t="shared" si="31"/>
        <v>Lõplik koristamine</v>
      </c>
      <c r="M327" s="110">
        <f t="shared" si="30"/>
        <v>0</v>
      </c>
    </row>
    <row r="328" spans="2:13" ht="17.25">
      <c r="B328" s="55">
        <v>93</v>
      </c>
      <c r="C328" s="58" t="s">
        <v>583</v>
      </c>
      <c r="D328" s="24"/>
      <c r="E328" s="24"/>
      <c r="F328" s="149"/>
      <c r="G328" s="49">
        <f t="shared" si="34"/>
        <v>0</v>
      </c>
      <c r="K328" s="106" t="str">
        <f t="shared" si="31"/>
        <v>Erikulud seoses tegevusega välisriikides</v>
      </c>
      <c r="M328" s="110">
        <f t="shared" si="30"/>
        <v>0</v>
      </c>
    </row>
    <row r="329" spans="2:13" ht="17.25">
      <c r="B329" s="55">
        <v>94</v>
      </c>
      <c r="C329" s="58" t="s">
        <v>584</v>
      </c>
      <c r="D329" s="46"/>
      <c r="E329" s="46"/>
      <c r="F329" s="151"/>
      <c r="G329" s="47">
        <f>SUM(G330:G333)</f>
        <v>0</v>
      </c>
      <c r="K329" s="106" t="str">
        <f t="shared" si="31"/>
        <v>Talvised lisakulud</v>
      </c>
      <c r="M329" s="110">
        <f t="shared" si="30"/>
        <v>0</v>
      </c>
    </row>
    <row r="330" spans="2:13" ht="17.25">
      <c r="B330" s="59">
        <v>941</v>
      </c>
      <c r="C330" s="60" t="s">
        <v>585</v>
      </c>
      <c r="D330" s="24"/>
      <c r="E330" s="24"/>
      <c r="F330" s="149"/>
      <c r="G330" s="49">
        <f>SUM(E330*F330)</f>
        <v>0</v>
      </c>
      <c r="K330" s="106" t="str">
        <f t="shared" si="31"/>
        <v>Lume- ja jääkoristus</v>
      </c>
      <c r="M330" s="110">
        <f t="shared" si="30"/>
        <v>0</v>
      </c>
    </row>
    <row r="331" spans="2:13" ht="17.25">
      <c r="B331" s="59">
        <v>942</v>
      </c>
      <c r="C331" s="60" t="s">
        <v>586</v>
      </c>
      <c r="D331" s="24"/>
      <c r="E331" s="24"/>
      <c r="F331" s="149"/>
      <c r="G331" s="49">
        <f>SUM(E331*F331)</f>
        <v>0</v>
      </c>
      <c r="K331" s="106" t="str">
        <f t="shared" si="31"/>
        <v>Ajutine täiendav soojaisolatsioon</v>
      </c>
      <c r="M331" s="110">
        <f t="shared" si="30"/>
        <v>0</v>
      </c>
    </row>
    <row r="332" spans="2:13" ht="17.25">
      <c r="B332" s="59">
        <v>943</v>
      </c>
      <c r="C332" s="60" t="s">
        <v>587</v>
      </c>
      <c r="D332" s="24"/>
      <c r="E332" s="24"/>
      <c r="F332" s="149"/>
      <c r="G332" s="49">
        <f>SUM(E332*F332)</f>
        <v>0</v>
      </c>
      <c r="K332" s="106" t="str">
        <f t="shared" si="31"/>
        <v>Hoonete kütmine ja kuivatamine</v>
      </c>
      <c r="M332" s="110">
        <f t="shared" si="30"/>
        <v>0</v>
      </c>
    </row>
    <row r="333" spans="2:13" ht="17.25">
      <c r="B333" s="59">
        <v>944</v>
      </c>
      <c r="C333" s="60" t="s">
        <v>588</v>
      </c>
      <c r="D333" s="24"/>
      <c r="E333" s="24"/>
      <c r="F333" s="149"/>
      <c r="G333" s="49">
        <f>SUM(E333*F333)</f>
        <v>0</v>
      </c>
      <c r="K333" s="106" t="str">
        <f t="shared" si="31"/>
        <v>Ehitise tarindite soojendamine</v>
      </c>
      <c r="M333" s="110">
        <f t="shared" si="30"/>
        <v>0</v>
      </c>
    </row>
    <row r="334" spans="2:13" ht="17.25">
      <c r="B334" s="55">
        <v>96</v>
      </c>
      <c r="C334" s="58" t="s">
        <v>589</v>
      </c>
      <c r="D334" s="46"/>
      <c r="E334" s="46"/>
      <c r="F334" s="151"/>
      <c r="G334" s="47">
        <f>SUM(G335:G339)</f>
        <v>0</v>
      </c>
      <c r="K334" s="106" t="str">
        <f t="shared" si="31"/>
        <v>Lepingu erikulud</v>
      </c>
      <c r="M334" s="110">
        <f t="shared" si="30"/>
        <v>0</v>
      </c>
    </row>
    <row r="335" spans="2:13" ht="17.25">
      <c r="B335" s="59">
        <v>961</v>
      </c>
      <c r="C335" s="60" t="s">
        <v>590</v>
      </c>
      <c r="D335" s="24"/>
      <c r="E335" s="24"/>
      <c r="F335" s="149"/>
      <c r="G335" s="49">
        <f>SUM(E335*F335)</f>
        <v>0</v>
      </c>
      <c r="K335" s="106" t="str">
        <f t="shared" si="31"/>
        <v>Ehitustööde kindlustus</v>
      </c>
      <c r="M335" s="110">
        <f t="shared" si="30"/>
        <v>0</v>
      </c>
    </row>
    <row r="336" spans="2:13" ht="17.25">
      <c r="B336" s="59">
        <v>962</v>
      </c>
      <c r="C336" s="60" t="s">
        <v>591</v>
      </c>
      <c r="D336" s="24"/>
      <c r="E336" s="24"/>
      <c r="F336" s="149"/>
      <c r="G336" s="49">
        <f>SUM(E336*F336)</f>
        <v>0</v>
      </c>
      <c r="K336" s="106" t="str">
        <f t="shared" si="31"/>
        <v>Ehitusaegsed rahastamiskulud</v>
      </c>
      <c r="M336" s="110">
        <f t="shared" si="30"/>
        <v>0</v>
      </c>
    </row>
    <row r="337" spans="2:13" ht="17.25">
      <c r="B337" s="59">
        <v>963</v>
      </c>
      <c r="C337" s="60" t="s">
        <v>592</v>
      </c>
      <c r="D337" s="24"/>
      <c r="E337" s="24"/>
      <c r="F337" s="149"/>
      <c r="G337" s="49">
        <f>SUM(E337*F337)</f>
        <v>0</v>
      </c>
      <c r="K337" s="106" t="str">
        <f t="shared" si="31"/>
        <v>Garantiiaja tagatis, -kindlustus</v>
      </c>
      <c r="M337" s="110">
        <f t="shared" si="30"/>
        <v>0</v>
      </c>
    </row>
    <row r="338" spans="2:13" ht="17.25">
      <c r="B338" s="59">
        <v>964</v>
      </c>
      <c r="C338" s="60" t="s">
        <v>593</v>
      </c>
      <c r="D338" s="24"/>
      <c r="E338" s="24"/>
      <c r="F338" s="149"/>
      <c r="G338" s="49">
        <f>SUM(E338*F338)</f>
        <v>0</v>
      </c>
      <c r="K338" s="106" t="str">
        <f t="shared" si="31"/>
        <v>Garantiiaja parandustööd</v>
      </c>
      <c r="M338" s="110">
        <f t="shared" si="30"/>
        <v>0</v>
      </c>
    </row>
    <row r="339" spans="2:13" ht="17.25">
      <c r="B339" s="59">
        <v>967</v>
      </c>
      <c r="C339" s="60" t="s">
        <v>594</v>
      </c>
      <c r="D339" s="24"/>
      <c r="E339" s="24"/>
      <c r="F339" s="149"/>
      <c r="G339" s="49">
        <f>SUM(E339*F339)</f>
        <v>0</v>
      </c>
      <c r="K339" s="106" t="str">
        <f t="shared" si="31"/>
        <v>Ehitusplatsi rent</v>
      </c>
      <c r="M339" s="110">
        <f t="shared" si="30"/>
        <v>0</v>
      </c>
    </row>
  </sheetData>
  <sheetProtection password="EE69" sheet="1" formatCells="0" formatColumns="0" formatRows="0" insertColumns="0" insertRows="0" insertHyperlinks="0" deleteColumns="0" deleteRows="0" sort="0" autoFilter="0" pivotTables="0"/>
  <mergeCells count="45">
    <mergeCell ref="B26:C26"/>
    <mergeCell ref="D23:G23"/>
    <mergeCell ref="D20:G20"/>
    <mergeCell ref="D22:G22"/>
    <mergeCell ref="B29:C29"/>
    <mergeCell ref="B30:C30"/>
    <mergeCell ref="B22:C22"/>
    <mergeCell ref="D25:G25"/>
    <mergeCell ref="D24:G24"/>
    <mergeCell ref="B8:C8"/>
    <mergeCell ref="D8:G8"/>
    <mergeCell ref="D14:G14"/>
    <mergeCell ref="D12:G12"/>
    <mergeCell ref="B34:G34"/>
    <mergeCell ref="D18:F18"/>
    <mergeCell ref="B27:C27"/>
    <mergeCell ref="B19:C19"/>
    <mergeCell ref="D19:G19"/>
    <mergeCell ref="D21:G21"/>
    <mergeCell ref="B31:C31"/>
    <mergeCell ref="B28:C28"/>
    <mergeCell ref="D13:F13"/>
    <mergeCell ref="B16:C16"/>
    <mergeCell ref="B17:C17"/>
    <mergeCell ref="B21:C21"/>
    <mergeCell ref="B24:C24"/>
    <mergeCell ref="B18:C18"/>
    <mergeCell ref="D17:G17"/>
    <mergeCell ref="B25:C25"/>
    <mergeCell ref="B32:C32"/>
    <mergeCell ref="D2:G2"/>
    <mergeCell ref="B39:C39"/>
    <mergeCell ref="B13:C13"/>
    <mergeCell ref="B15:C15"/>
    <mergeCell ref="B6:G6"/>
    <mergeCell ref="B10:G10"/>
    <mergeCell ref="D15:G15"/>
    <mergeCell ref="D16:G16"/>
    <mergeCell ref="D32:G32"/>
    <mergeCell ref="D31:G31"/>
    <mergeCell ref="D30:G30"/>
    <mergeCell ref="D29:G29"/>
    <mergeCell ref="D28:G28"/>
    <mergeCell ref="D27:G27"/>
    <mergeCell ref="D26:G26"/>
  </mergeCells>
  <dataValidations count="2">
    <dataValidation type="textLength" operator="equal" showInputMessage="1" showErrorMessage="1" errorTitle="Andmesisestamisel esines viga" error="Olete sisestanud ehitisregistrikoodi valesti. Palun kontrollige, et  kõik numbrid on sisestautd.&#10;" sqref="D15:G15">
      <formula1>9</formula1>
    </dataValidation>
    <dataValidation type="textLength" operator="equal" allowBlank="1" showInputMessage="1" showErrorMessage="1" sqref="D17:G17">
      <formula1>14</formula1>
    </dataValidation>
  </dataValidations>
  <hyperlinks>
    <hyperlink ref="D12:G12" location="Kasutusjuhend!C13" display="Kavandatav tegevus 1"/>
    <hyperlink ref="D14:G14" location="Kasutusjuhend!C14" display="Ehitise andmed 2"/>
    <hyperlink ref="D20:G20" location="Kasutusjuhend!C20" display="Ehitise tehnilised andmed 3"/>
    <hyperlink ref="D23:G23" location="Kasutusjuhend!C23" display="Ehitise põhikonstruktsiooni materjalid 4"/>
    <hyperlink ref="C40" location="Kasutusjuhend!C33" display="VÄLISRAJATISED 5"/>
    <hyperlink ref="C125" location="Kasutusjuhend!C111" display="KANDETARINDID 7"/>
    <hyperlink ref="C93" location="Kasutusjuhend!C79" display="ALUSED JA VUNDAMENDID 6"/>
    <hyperlink ref="C150" location="Kasutusjuhend!C136" display="FASSAADIELEMENDID JA KATUSED 8"/>
    <hyperlink ref="C194" location="Kasutusjuhend!C180" display="RUUMITARINDID JA PINNAKATTED 9"/>
    <hyperlink ref="C245" location="Kasutusjuhend!C231" display="TEHNOSÜSTEEMID 10"/>
    <hyperlink ref="C278" location="Kasutusjuhend!C264" display="EHITUSPLATSI KORRALDUSKULUD 11"/>
    <hyperlink ref="C313" location="Kasutusjuhend!C299" display="EHITUSPLATSI ÜLDKULUD 12"/>
  </hyperlinks>
  <printOptions/>
  <pageMargins left="0.7" right="0.7" top="0.75" bottom="0.75" header="0.3" footer="0.3"/>
  <pageSetup fitToHeight="0" fitToWidth="1" horizontalDpi="600" verticalDpi="600" orientation="portrait" paperSize="9" scale="62" r:id="rId2"/>
  <ignoredErrors>
    <ignoredError sqref="G40 M259:M339 M204:M244 K204:K244 M36:M38 K36:K203 M40:M203 M245:M257 K245:K339 L20:M21 L23:M33 L22 M7:M14 K20:K34 K17:K19 L17:M19" unlockedFormula="1"/>
    <ignoredError sqref="G75 G259:G334 G66 G57 G54 G49 G79:G191 G205:G244 G193:G194 G245:G257 G196:G203" formula="1"/>
    <ignoredError sqref="G41 M22" formula="1" unlockedFormula="1"/>
  </ignoredErrors>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E1">
      <selection activeCell="M25" sqref="M2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4" bestFit="1" customWidth="1"/>
    <col min="13" max="13" width="55.421875" style="0" bestFit="1" customWidth="1"/>
    <col min="14" max="14" width="2.00390625" style="14" bestFit="1" customWidth="1"/>
    <col min="15" max="15" width="40.28125" style="0" bestFit="1" customWidth="1"/>
    <col min="16" max="16" width="3.00390625" style="14" bestFit="1" customWidth="1"/>
    <col min="17" max="17" width="59.28125" style="0" bestFit="1" customWidth="1"/>
    <col min="18" max="18" width="2.00390625" style="14" bestFit="1" customWidth="1"/>
    <col min="19" max="19" width="32.140625" style="0" bestFit="1" customWidth="1"/>
    <col min="20" max="20" width="3.140625" style="0" customWidth="1"/>
    <col min="21" max="21" width="4.00390625" style="14" bestFit="1" customWidth="1"/>
    <col min="22" max="22" width="169.140625" style="0" bestFit="1" customWidth="1"/>
  </cols>
  <sheetData>
    <row r="1" spans="1:22" ht="15">
      <c r="A1" s="3">
        <v>1</v>
      </c>
      <c r="B1" s="4" t="s">
        <v>991</v>
      </c>
      <c r="C1" s="2"/>
      <c r="D1" s="3"/>
      <c r="E1" s="5" t="s">
        <v>997</v>
      </c>
      <c r="F1" s="5"/>
      <c r="G1" s="5" t="s">
        <v>998</v>
      </c>
      <c r="H1" s="5"/>
      <c r="I1" s="5" t="s">
        <v>996</v>
      </c>
      <c r="J1" s="5"/>
      <c r="K1" s="5" t="s">
        <v>999</v>
      </c>
      <c r="L1" s="7"/>
      <c r="M1" s="5" t="s">
        <v>994</v>
      </c>
      <c r="N1" s="7"/>
      <c r="O1" s="6" t="s">
        <v>995</v>
      </c>
      <c r="P1" s="7"/>
      <c r="Q1" s="6" t="s">
        <v>1000</v>
      </c>
      <c r="R1" s="7"/>
      <c r="S1" s="5" t="s">
        <v>611</v>
      </c>
      <c r="U1" s="8">
        <v>1</v>
      </c>
      <c r="V1" s="3" t="s">
        <v>23</v>
      </c>
    </row>
    <row r="2" spans="1:22" ht="12.75">
      <c r="A2" s="3">
        <v>2</v>
      </c>
      <c r="B2" s="3" t="s">
        <v>1045</v>
      </c>
      <c r="C2" s="2"/>
      <c r="D2" s="3">
        <v>1</v>
      </c>
      <c r="E2" s="4" t="s">
        <v>13</v>
      </c>
      <c r="F2" s="4">
        <v>1</v>
      </c>
      <c r="G2" s="4" t="s">
        <v>13</v>
      </c>
      <c r="H2" s="9">
        <v>1</v>
      </c>
      <c r="I2" s="9" t="s">
        <v>13</v>
      </c>
      <c r="J2" s="12">
        <v>1</v>
      </c>
      <c r="K2" s="12" t="s">
        <v>13</v>
      </c>
      <c r="L2" s="3">
        <v>1</v>
      </c>
      <c r="M2" s="3" t="s">
        <v>13</v>
      </c>
      <c r="N2" s="3">
        <v>1</v>
      </c>
      <c r="O2" s="9" t="s">
        <v>13</v>
      </c>
      <c r="P2" s="10">
        <v>1</v>
      </c>
      <c r="Q2" s="3" t="s">
        <v>13</v>
      </c>
      <c r="R2" s="10">
        <v>1</v>
      </c>
      <c r="S2" s="4" t="s">
        <v>6</v>
      </c>
      <c r="U2" s="8">
        <v>2</v>
      </c>
      <c r="V2" s="3" t="s">
        <v>24</v>
      </c>
    </row>
    <row r="3" spans="1:22" ht="12.75">
      <c r="A3" s="3">
        <v>3</v>
      </c>
      <c r="B3" s="3" t="s">
        <v>1046</v>
      </c>
      <c r="C3" s="2"/>
      <c r="D3" s="3">
        <v>2</v>
      </c>
      <c r="E3" s="4" t="s">
        <v>14</v>
      </c>
      <c r="F3" s="4">
        <v>2</v>
      </c>
      <c r="G3" s="4" t="s">
        <v>16</v>
      </c>
      <c r="H3" s="9">
        <v>2</v>
      </c>
      <c r="I3" s="9" t="s">
        <v>610</v>
      </c>
      <c r="J3" s="12">
        <v>2</v>
      </c>
      <c r="K3" s="12" t="s">
        <v>610</v>
      </c>
      <c r="L3" s="3">
        <v>2</v>
      </c>
      <c r="M3" s="3" t="s">
        <v>323</v>
      </c>
      <c r="N3" s="3">
        <v>2</v>
      </c>
      <c r="O3" s="9" t="s">
        <v>324</v>
      </c>
      <c r="P3" s="10">
        <v>2</v>
      </c>
      <c r="Q3" s="3" t="s">
        <v>325</v>
      </c>
      <c r="R3" s="10">
        <v>2</v>
      </c>
      <c r="S3" s="4" t="s">
        <v>7</v>
      </c>
      <c r="U3" s="8">
        <v>3</v>
      </c>
      <c r="V3" s="3" t="s">
        <v>25</v>
      </c>
    </row>
    <row r="4" spans="1:22" ht="12.75">
      <c r="A4" s="3">
        <v>4</v>
      </c>
      <c r="B4" s="4" t="s">
        <v>993</v>
      </c>
      <c r="C4" s="2"/>
      <c r="D4" s="3">
        <v>3</v>
      </c>
      <c r="E4" s="4" t="s">
        <v>15</v>
      </c>
      <c r="F4" s="4">
        <v>3</v>
      </c>
      <c r="G4" s="4" t="s">
        <v>328</v>
      </c>
      <c r="H4" s="9">
        <v>3</v>
      </c>
      <c r="I4" s="9" t="s">
        <v>322</v>
      </c>
      <c r="J4" s="12">
        <v>3</v>
      </c>
      <c r="K4" s="12" t="s">
        <v>322</v>
      </c>
      <c r="L4" s="3">
        <v>3</v>
      </c>
      <c r="M4" s="3" t="s">
        <v>326</v>
      </c>
      <c r="N4" s="3">
        <v>3</v>
      </c>
      <c r="O4" s="9" t="s">
        <v>327</v>
      </c>
      <c r="P4" s="10">
        <v>3</v>
      </c>
      <c r="Q4" s="4" t="s">
        <v>328</v>
      </c>
      <c r="R4" s="10">
        <v>3</v>
      </c>
      <c r="S4" s="4" t="s">
        <v>8</v>
      </c>
      <c r="U4" s="8">
        <v>4</v>
      </c>
      <c r="V4" s="11" t="s">
        <v>26</v>
      </c>
    </row>
    <row r="5" spans="1:22" ht="12.75">
      <c r="A5" s="3">
        <v>5</v>
      </c>
      <c r="B5" s="4" t="s">
        <v>992</v>
      </c>
      <c r="C5" s="2"/>
      <c r="D5" s="3">
        <v>4</v>
      </c>
      <c r="E5" s="4" t="s">
        <v>330</v>
      </c>
      <c r="F5" s="4">
        <v>4</v>
      </c>
      <c r="G5" s="4" t="s">
        <v>21</v>
      </c>
      <c r="H5" s="9">
        <v>4</v>
      </c>
      <c r="I5" s="9" t="s">
        <v>17</v>
      </c>
      <c r="J5" s="12">
        <v>4</v>
      </c>
      <c r="K5" s="12" t="s">
        <v>17</v>
      </c>
      <c r="L5" s="3">
        <v>4</v>
      </c>
      <c r="M5" s="3" t="s">
        <v>328</v>
      </c>
      <c r="N5" s="3">
        <v>4</v>
      </c>
      <c r="O5" s="4" t="s">
        <v>326</v>
      </c>
      <c r="P5" s="10">
        <v>4</v>
      </c>
      <c r="Q5" s="4" t="s">
        <v>329</v>
      </c>
      <c r="R5" s="10">
        <v>4</v>
      </c>
      <c r="S5" s="4" t="s">
        <v>9</v>
      </c>
      <c r="U5" s="8">
        <v>5</v>
      </c>
      <c r="V5" s="3" t="s">
        <v>27</v>
      </c>
    </row>
    <row r="6" spans="1:22" ht="12.75">
      <c r="A6" s="3"/>
      <c r="B6" s="3"/>
      <c r="D6" s="3">
        <v>5</v>
      </c>
      <c r="E6" s="3" t="s">
        <v>613</v>
      </c>
      <c r="F6" s="4">
        <v>5</v>
      </c>
      <c r="G6" s="4" t="s">
        <v>17</v>
      </c>
      <c r="H6" s="9">
        <v>5</v>
      </c>
      <c r="I6" s="9" t="s">
        <v>18</v>
      </c>
      <c r="J6" s="12">
        <v>5</v>
      </c>
      <c r="K6" s="12" t="s">
        <v>18</v>
      </c>
      <c r="L6" s="3">
        <v>5</v>
      </c>
      <c r="M6" s="3" t="s">
        <v>21</v>
      </c>
      <c r="N6" s="3">
        <v>5</v>
      </c>
      <c r="O6" s="4" t="s">
        <v>332</v>
      </c>
      <c r="P6" s="10">
        <v>5</v>
      </c>
      <c r="Q6" s="4" t="s">
        <v>331</v>
      </c>
      <c r="R6" s="10">
        <v>5</v>
      </c>
      <c r="S6" s="4" t="s">
        <v>10</v>
      </c>
      <c r="U6" s="8">
        <v>6</v>
      </c>
      <c r="V6" s="3" t="s">
        <v>28</v>
      </c>
    </row>
    <row r="7" spans="6:22" ht="12.75">
      <c r="F7" s="4">
        <v>6</v>
      </c>
      <c r="G7" s="4" t="s">
        <v>18</v>
      </c>
      <c r="H7" s="9">
        <v>6</v>
      </c>
      <c r="I7" s="9" t="s">
        <v>20</v>
      </c>
      <c r="J7" s="12">
        <v>6</v>
      </c>
      <c r="K7" s="12" t="s">
        <v>20</v>
      </c>
      <c r="L7" s="3">
        <v>6</v>
      </c>
      <c r="M7" s="3" t="s">
        <v>331</v>
      </c>
      <c r="N7" s="3">
        <v>6</v>
      </c>
      <c r="O7" s="4" t="s">
        <v>334</v>
      </c>
      <c r="P7" s="10">
        <v>6</v>
      </c>
      <c r="Q7" s="4" t="s">
        <v>335</v>
      </c>
      <c r="R7" s="10">
        <v>6</v>
      </c>
      <c r="S7" s="4" t="s">
        <v>11</v>
      </c>
      <c r="U7" s="8">
        <v>7</v>
      </c>
      <c r="V7" s="3" t="s">
        <v>29</v>
      </c>
    </row>
    <row r="8" spans="6:22" ht="12.75">
      <c r="F8" s="4">
        <v>7</v>
      </c>
      <c r="G8" s="4" t="s">
        <v>19</v>
      </c>
      <c r="H8" s="9">
        <v>7</v>
      </c>
      <c r="I8" s="9" t="s">
        <v>22</v>
      </c>
      <c r="J8" s="12">
        <v>7</v>
      </c>
      <c r="K8" s="12" t="s">
        <v>22</v>
      </c>
      <c r="L8" s="3">
        <v>7</v>
      </c>
      <c r="M8" s="3" t="s">
        <v>333</v>
      </c>
      <c r="N8" s="3">
        <v>7</v>
      </c>
      <c r="O8" s="4" t="s">
        <v>337</v>
      </c>
      <c r="P8" s="10">
        <v>7</v>
      </c>
      <c r="Q8" s="4" t="s">
        <v>338</v>
      </c>
      <c r="R8" s="10">
        <v>7</v>
      </c>
      <c r="S8" s="4" t="s">
        <v>12</v>
      </c>
      <c r="U8" s="8">
        <v>8</v>
      </c>
      <c r="V8" s="3" t="s">
        <v>30</v>
      </c>
    </row>
    <row r="9" spans="6:22" ht="12.75">
      <c r="F9" s="4">
        <v>8</v>
      </c>
      <c r="G9" s="13" t="s">
        <v>1079</v>
      </c>
      <c r="H9" s="9">
        <v>8</v>
      </c>
      <c r="I9" s="9" t="s">
        <v>613</v>
      </c>
      <c r="J9" s="12">
        <v>8</v>
      </c>
      <c r="K9" s="12" t="s">
        <v>613</v>
      </c>
      <c r="L9" s="3">
        <v>8</v>
      </c>
      <c r="M9" s="3" t="s">
        <v>336</v>
      </c>
      <c r="N9" s="4">
        <v>8</v>
      </c>
      <c r="O9" s="4"/>
      <c r="P9" s="10">
        <v>8</v>
      </c>
      <c r="Q9" s="4" t="s">
        <v>340</v>
      </c>
      <c r="R9" s="10">
        <v>8</v>
      </c>
      <c r="S9" s="3" t="s">
        <v>612</v>
      </c>
      <c r="U9" s="8">
        <v>9</v>
      </c>
      <c r="V9" s="3" t="s">
        <v>31</v>
      </c>
    </row>
    <row r="10" spans="6:22" ht="12.75">
      <c r="F10" s="4">
        <v>9</v>
      </c>
      <c r="G10" s="13" t="s">
        <v>20</v>
      </c>
      <c r="H10" s="1"/>
      <c r="I10" s="1"/>
      <c r="J10" s="1"/>
      <c r="L10" s="3">
        <v>9</v>
      </c>
      <c r="M10" s="22" t="s">
        <v>339</v>
      </c>
      <c r="N10" s="2"/>
      <c r="O10" s="2"/>
      <c r="P10" s="23">
        <v>9</v>
      </c>
      <c r="Q10" s="18" t="s">
        <v>342</v>
      </c>
      <c r="U10" s="8">
        <v>10</v>
      </c>
      <c r="V10" s="3" t="s">
        <v>32</v>
      </c>
    </row>
    <row r="11" spans="6:22" ht="12.75">
      <c r="F11" s="4">
        <v>10</v>
      </c>
      <c r="G11" s="4" t="s">
        <v>22</v>
      </c>
      <c r="H11" s="1"/>
      <c r="I11" s="1"/>
      <c r="J11" s="1"/>
      <c r="L11" s="3">
        <v>10</v>
      </c>
      <c r="M11" s="3" t="s">
        <v>341</v>
      </c>
      <c r="N11" s="20"/>
      <c r="O11" s="19"/>
      <c r="P11" s="10">
        <v>10</v>
      </c>
      <c r="Q11" s="3" t="s">
        <v>344</v>
      </c>
      <c r="U11" s="8">
        <v>11</v>
      </c>
      <c r="V11" s="3" t="s">
        <v>33</v>
      </c>
    </row>
    <row r="12" spans="6:22" ht="12.75">
      <c r="F12" s="4">
        <v>11</v>
      </c>
      <c r="G12" s="4" t="s">
        <v>613</v>
      </c>
      <c r="H12" s="1"/>
      <c r="I12" s="1"/>
      <c r="J12" s="1"/>
      <c r="L12" s="3">
        <v>11</v>
      </c>
      <c r="M12" s="3" t="s">
        <v>343</v>
      </c>
      <c r="N12" s="20"/>
      <c r="O12" s="19"/>
      <c r="P12" s="10">
        <v>11</v>
      </c>
      <c r="Q12" s="3" t="s">
        <v>345</v>
      </c>
      <c r="U12" s="8">
        <v>12</v>
      </c>
      <c r="V12" s="3" t="s">
        <v>34</v>
      </c>
    </row>
    <row r="13" spans="7:22" ht="12.75">
      <c r="G13" s="1"/>
      <c r="H13" s="1"/>
      <c r="J13" s="1"/>
      <c r="L13" s="3">
        <v>12</v>
      </c>
      <c r="M13" s="3" t="s">
        <v>1080</v>
      </c>
      <c r="N13" s="20"/>
      <c r="O13" s="19"/>
      <c r="P13" s="10">
        <v>12</v>
      </c>
      <c r="Q13" s="3" t="s">
        <v>22</v>
      </c>
      <c r="U13" s="8">
        <v>13</v>
      </c>
      <c r="V13" s="3" t="s">
        <v>35</v>
      </c>
    </row>
    <row r="14" spans="7:22" ht="12.75">
      <c r="G14" s="1"/>
      <c r="H14" s="1"/>
      <c r="J14" s="1"/>
      <c r="L14" s="3">
        <v>13</v>
      </c>
      <c r="M14" s="3" t="s">
        <v>19</v>
      </c>
      <c r="N14" s="21"/>
      <c r="O14" s="19"/>
      <c r="P14" s="10">
        <v>13</v>
      </c>
      <c r="Q14" s="3" t="s">
        <v>612</v>
      </c>
      <c r="U14" s="8">
        <v>14</v>
      </c>
      <c r="V14" s="3" t="s">
        <v>36</v>
      </c>
    </row>
    <row r="15" spans="7:22" ht="12.75">
      <c r="G15" s="15"/>
      <c r="H15" s="1"/>
      <c r="J15" s="1"/>
      <c r="L15" s="3">
        <v>14</v>
      </c>
      <c r="M15" s="3" t="s">
        <v>340</v>
      </c>
      <c r="N15" s="20"/>
      <c r="O15" s="19"/>
      <c r="U15" s="8">
        <v>15</v>
      </c>
      <c r="V15" s="3" t="s">
        <v>37</v>
      </c>
    </row>
    <row r="16" spans="7:22" ht="12.75">
      <c r="G16" s="15"/>
      <c r="L16" s="3">
        <v>15</v>
      </c>
      <c r="M16" s="3" t="s">
        <v>22</v>
      </c>
      <c r="N16" s="20"/>
      <c r="O16" s="19"/>
      <c r="U16" s="8">
        <v>16</v>
      </c>
      <c r="V16" s="3" t="s">
        <v>38</v>
      </c>
    </row>
    <row r="17" spans="7:22" ht="12.75">
      <c r="G17" s="15"/>
      <c r="L17" s="3">
        <v>16</v>
      </c>
      <c r="M17" s="3" t="s">
        <v>613</v>
      </c>
      <c r="N17" s="20"/>
      <c r="O17" s="19"/>
      <c r="U17" s="8">
        <v>17</v>
      </c>
      <c r="V17" s="3" t="s">
        <v>39</v>
      </c>
    </row>
    <row r="18" spans="7:22" ht="12.75">
      <c r="G18" s="15"/>
      <c r="N18" s="20"/>
      <c r="O18" s="19"/>
      <c r="U18" s="8">
        <v>18</v>
      </c>
      <c r="V18" s="3" t="s">
        <v>40</v>
      </c>
    </row>
    <row r="19" spans="7:22" ht="12.75">
      <c r="G19" s="15"/>
      <c r="N19" s="20"/>
      <c r="O19" s="19"/>
      <c r="U19" s="8">
        <v>19</v>
      </c>
      <c r="V19" s="3" t="s">
        <v>41</v>
      </c>
    </row>
    <row r="20" spans="7:22" ht="12.75">
      <c r="G20" s="15"/>
      <c r="N20" s="20"/>
      <c r="O20" s="19"/>
      <c r="U20" s="8">
        <v>20</v>
      </c>
      <c r="V20" s="3" t="s">
        <v>42</v>
      </c>
    </row>
    <row r="21" spans="7:22" ht="12.75">
      <c r="G21" s="15"/>
      <c r="N21" s="20"/>
      <c r="O21" s="19"/>
      <c r="U21" s="8">
        <v>21</v>
      </c>
      <c r="V21" s="3" t="s">
        <v>43</v>
      </c>
    </row>
    <row r="22" spans="7:22" ht="15.75">
      <c r="G22" s="135"/>
      <c r="H22" s="135"/>
      <c r="U22" s="8">
        <v>22</v>
      </c>
      <c r="V22" s="3" t="s">
        <v>44</v>
      </c>
    </row>
    <row r="23" spans="7:22" ht="15.75">
      <c r="G23" s="135"/>
      <c r="H23" s="135"/>
      <c r="U23" s="8">
        <v>23</v>
      </c>
      <c r="V23" s="3" t="s">
        <v>45</v>
      </c>
    </row>
    <row r="24" spans="7:22" ht="15.75">
      <c r="G24" s="135"/>
      <c r="H24" s="135"/>
      <c r="U24" s="8">
        <v>24</v>
      </c>
      <c r="V24" s="3" t="s">
        <v>46</v>
      </c>
    </row>
    <row r="25" spans="7:22" ht="15.75">
      <c r="G25" s="135"/>
      <c r="H25" s="135"/>
      <c r="U25" s="8">
        <v>25</v>
      </c>
      <c r="V25" s="3" t="s">
        <v>47</v>
      </c>
    </row>
    <row r="26" spans="7:22" ht="15.75">
      <c r="G26" s="135"/>
      <c r="H26" s="135"/>
      <c r="U26" s="8">
        <v>26</v>
      </c>
      <c r="V26" s="3" t="s">
        <v>48</v>
      </c>
    </row>
    <row r="27" spans="7:22" ht="15.75">
      <c r="G27" s="135"/>
      <c r="H27" s="135"/>
      <c r="U27" s="8">
        <v>27</v>
      </c>
      <c r="V27" s="3" t="s">
        <v>49</v>
      </c>
    </row>
    <row r="28" spans="7:22" ht="15.75">
      <c r="G28" s="135"/>
      <c r="H28" s="135"/>
      <c r="U28" s="8">
        <v>28</v>
      </c>
      <c r="V28" s="3" t="s">
        <v>50</v>
      </c>
    </row>
    <row r="29" spans="7:22" ht="15.75">
      <c r="G29" s="135"/>
      <c r="H29" s="135"/>
      <c r="U29" s="8">
        <v>29</v>
      </c>
      <c r="V29" s="3" t="s">
        <v>51</v>
      </c>
    </row>
    <row r="30" spans="7:22" ht="15.75">
      <c r="G30" s="135"/>
      <c r="H30" s="135"/>
      <c r="U30" s="8">
        <v>30</v>
      </c>
      <c r="V30" s="3" t="s">
        <v>52</v>
      </c>
    </row>
    <row r="31" spans="7:22" ht="15.75">
      <c r="G31" s="16"/>
      <c r="H31" s="17"/>
      <c r="U31" s="8">
        <v>31</v>
      </c>
      <c r="V31" s="3" t="s">
        <v>53</v>
      </c>
    </row>
    <row r="32" spans="21:22" ht="12.75">
      <c r="U32" s="8">
        <v>32</v>
      </c>
      <c r="V32" s="3" t="s">
        <v>54</v>
      </c>
    </row>
    <row r="33" spans="21:22" ht="12.75">
      <c r="U33" s="8">
        <v>33</v>
      </c>
      <c r="V33" s="3" t="s">
        <v>55</v>
      </c>
    </row>
    <row r="34" spans="21:22" ht="12.75">
      <c r="U34" s="8">
        <v>34</v>
      </c>
      <c r="V34" s="3" t="s">
        <v>56</v>
      </c>
    </row>
    <row r="35" spans="21:22" ht="12.75">
      <c r="U35" s="8">
        <v>35</v>
      </c>
      <c r="V35" s="3" t="s">
        <v>57</v>
      </c>
    </row>
    <row r="36" spans="21:22" ht="12.75">
      <c r="U36" s="8">
        <v>36</v>
      </c>
      <c r="V36" s="3" t="s">
        <v>58</v>
      </c>
    </row>
    <row r="37" spans="21:22" ht="12.75">
      <c r="U37" s="8">
        <v>37</v>
      </c>
      <c r="V37" s="3" t="s">
        <v>59</v>
      </c>
    </row>
    <row r="38" spans="21:22" ht="12.75">
      <c r="U38" s="8">
        <v>38</v>
      </c>
      <c r="V38" s="3" t="s">
        <v>60</v>
      </c>
    </row>
    <row r="39" spans="21:22" ht="12.75">
      <c r="U39" s="8">
        <v>39</v>
      </c>
      <c r="V39" s="3" t="s">
        <v>61</v>
      </c>
    </row>
    <row r="40" spans="21:22" ht="12.75">
      <c r="U40" s="8">
        <v>40</v>
      </c>
      <c r="V40" s="3" t="s">
        <v>62</v>
      </c>
    </row>
    <row r="41" spans="21:22" ht="12.75">
      <c r="U41" s="8">
        <v>41</v>
      </c>
      <c r="V41" s="3" t="s">
        <v>63</v>
      </c>
    </row>
    <row r="42" spans="21:22" ht="12.75">
      <c r="U42" s="8">
        <v>42</v>
      </c>
      <c r="V42" s="3" t="s">
        <v>64</v>
      </c>
    </row>
    <row r="43" spans="21:22" ht="12.75">
      <c r="U43" s="8">
        <v>43</v>
      </c>
      <c r="V43" s="3" t="s">
        <v>65</v>
      </c>
    </row>
    <row r="44" spans="21:22" ht="12.75">
      <c r="U44" s="8">
        <v>44</v>
      </c>
      <c r="V44" s="3" t="s">
        <v>66</v>
      </c>
    </row>
    <row r="45" spans="21:22" ht="12.75">
      <c r="U45" s="8">
        <v>45</v>
      </c>
      <c r="V45" s="3" t="s">
        <v>67</v>
      </c>
    </row>
    <row r="46" spans="21:22" ht="12.75">
      <c r="U46" s="8">
        <v>46</v>
      </c>
      <c r="V46" s="3" t="s">
        <v>68</v>
      </c>
    </row>
    <row r="47" spans="21:22" ht="12.75">
      <c r="U47" s="8">
        <v>47</v>
      </c>
      <c r="V47" s="3" t="s">
        <v>69</v>
      </c>
    </row>
    <row r="48" spans="21:22" ht="12.75">
      <c r="U48" s="8">
        <v>48</v>
      </c>
      <c r="V48" s="3" t="s">
        <v>70</v>
      </c>
    </row>
    <row r="49" spans="21:22" ht="12.75">
      <c r="U49" s="8">
        <v>49</v>
      </c>
      <c r="V49" s="3" t="s">
        <v>71</v>
      </c>
    </row>
    <row r="50" spans="21:22" ht="12.75">
      <c r="U50" s="8">
        <v>50</v>
      </c>
      <c r="V50" s="3" t="s">
        <v>72</v>
      </c>
    </row>
    <row r="51" spans="21:22" ht="12.75">
      <c r="U51" s="8">
        <v>51</v>
      </c>
      <c r="V51" s="3" t="s">
        <v>73</v>
      </c>
    </row>
    <row r="52" spans="21:22" ht="12.75">
      <c r="U52" s="8">
        <v>52</v>
      </c>
      <c r="V52" s="3" t="s">
        <v>74</v>
      </c>
    </row>
    <row r="53" spans="21:22" ht="12.75">
      <c r="U53" s="8">
        <v>53</v>
      </c>
      <c r="V53" s="3" t="s">
        <v>75</v>
      </c>
    </row>
    <row r="54" spans="21:22" ht="12.75">
      <c r="U54" s="8">
        <v>54</v>
      </c>
      <c r="V54" s="3" t="s">
        <v>76</v>
      </c>
    </row>
    <row r="55" spans="21:22" ht="12.75">
      <c r="U55" s="8">
        <v>55</v>
      </c>
      <c r="V55" s="3" t="s">
        <v>77</v>
      </c>
    </row>
    <row r="56" spans="21:22" ht="12.75">
      <c r="U56" s="8">
        <v>56</v>
      </c>
      <c r="V56" s="3" t="s">
        <v>78</v>
      </c>
    </row>
    <row r="57" spans="21:22" ht="12.75">
      <c r="U57" s="8">
        <v>57</v>
      </c>
      <c r="V57" s="3" t="s">
        <v>79</v>
      </c>
    </row>
    <row r="58" spans="21:22" ht="12.75">
      <c r="U58" s="8">
        <v>58</v>
      </c>
      <c r="V58" s="3" t="s">
        <v>80</v>
      </c>
    </row>
    <row r="59" spans="21:22" ht="12.75">
      <c r="U59" s="8">
        <v>59</v>
      </c>
      <c r="V59" s="3" t="s">
        <v>81</v>
      </c>
    </row>
    <row r="60" spans="21:22" ht="12.75">
      <c r="U60" s="8">
        <v>60</v>
      </c>
      <c r="V60" s="3" t="s">
        <v>82</v>
      </c>
    </row>
    <row r="61" spans="21:22" ht="12.75">
      <c r="U61" s="8">
        <v>61</v>
      </c>
      <c r="V61" s="3" t="s">
        <v>83</v>
      </c>
    </row>
    <row r="62" spans="21:22" ht="12.75">
      <c r="U62" s="8">
        <v>62</v>
      </c>
      <c r="V62" s="3" t="s">
        <v>84</v>
      </c>
    </row>
    <row r="63" spans="21:22" ht="12.75">
      <c r="U63" s="8">
        <v>63</v>
      </c>
      <c r="V63" s="3" t="s">
        <v>85</v>
      </c>
    </row>
    <row r="64" spans="21:22" ht="12.75">
      <c r="U64" s="8">
        <v>64</v>
      </c>
      <c r="V64" s="3" t="s">
        <v>86</v>
      </c>
    </row>
    <row r="65" spans="21:22" ht="12.75">
      <c r="U65" s="8">
        <v>65</v>
      </c>
      <c r="V65" s="3" t="s">
        <v>87</v>
      </c>
    </row>
    <row r="66" spans="21:22" ht="12.75">
      <c r="U66" s="8">
        <v>66</v>
      </c>
      <c r="V66" s="3" t="s">
        <v>88</v>
      </c>
    </row>
    <row r="67" spans="21:22" ht="12.75">
      <c r="U67" s="8">
        <v>67</v>
      </c>
      <c r="V67" s="3" t="s">
        <v>89</v>
      </c>
    </row>
    <row r="68" spans="21:22" ht="12.75">
      <c r="U68" s="8">
        <v>68</v>
      </c>
      <c r="V68" s="3" t="s">
        <v>90</v>
      </c>
    </row>
    <row r="69" spans="21:22" ht="12.75">
      <c r="U69" s="8">
        <v>69</v>
      </c>
      <c r="V69" s="3" t="s">
        <v>91</v>
      </c>
    </row>
    <row r="70" spans="21:22" ht="12.75">
      <c r="U70" s="8">
        <v>70</v>
      </c>
      <c r="V70" s="3" t="s">
        <v>92</v>
      </c>
    </row>
    <row r="71" spans="21:22" ht="12.75">
      <c r="U71" s="8">
        <v>71</v>
      </c>
      <c r="V71" s="3" t="s">
        <v>93</v>
      </c>
    </row>
    <row r="72" spans="21:22" ht="12.75">
      <c r="U72" s="8">
        <v>72</v>
      </c>
      <c r="V72" s="3" t="s">
        <v>94</v>
      </c>
    </row>
    <row r="73" spans="21:22" ht="12.75">
      <c r="U73" s="8">
        <v>73</v>
      </c>
      <c r="V73" s="3" t="s">
        <v>95</v>
      </c>
    </row>
    <row r="74" spans="21:22" ht="12.75">
      <c r="U74" s="8">
        <v>74</v>
      </c>
      <c r="V74" s="3" t="s">
        <v>96</v>
      </c>
    </row>
    <row r="75" spans="21:22" ht="12.75">
      <c r="U75" s="8">
        <v>75</v>
      </c>
      <c r="V75" s="3" t="s">
        <v>97</v>
      </c>
    </row>
    <row r="76" spans="21:22" ht="12.75">
      <c r="U76" s="8">
        <v>76</v>
      </c>
      <c r="V76" s="3" t="s">
        <v>98</v>
      </c>
    </row>
    <row r="77" spans="21:22" ht="12.75">
      <c r="U77" s="8">
        <v>77</v>
      </c>
      <c r="V77" s="3" t="s">
        <v>99</v>
      </c>
    </row>
    <row r="78" spans="21:22" ht="12.75">
      <c r="U78" s="8">
        <v>78</v>
      </c>
      <c r="V78" s="3" t="s">
        <v>100</v>
      </c>
    </row>
    <row r="79" spans="21:22" ht="12.75">
      <c r="U79" s="8">
        <v>79</v>
      </c>
      <c r="V79" s="3" t="s">
        <v>101</v>
      </c>
    </row>
    <row r="80" spans="21:22" ht="12.75">
      <c r="U80" s="8">
        <v>80</v>
      </c>
      <c r="V80" s="3" t="s">
        <v>102</v>
      </c>
    </row>
    <row r="81" spans="21:22" ht="12.75">
      <c r="U81" s="8">
        <v>81</v>
      </c>
      <c r="V81" s="3" t="s">
        <v>103</v>
      </c>
    </row>
    <row r="82" spans="21:22" ht="12.75">
      <c r="U82" s="8">
        <v>82</v>
      </c>
      <c r="V82" s="3" t="s">
        <v>104</v>
      </c>
    </row>
    <row r="83" spans="21:22" ht="12.75">
      <c r="U83" s="8">
        <v>83</v>
      </c>
      <c r="V83" s="3" t="s">
        <v>614</v>
      </c>
    </row>
    <row r="84" spans="21:22" ht="12.75">
      <c r="U84" s="8">
        <v>84</v>
      </c>
      <c r="V84" s="3" t="s">
        <v>615</v>
      </c>
    </row>
    <row r="85" spans="21:22" ht="12.75">
      <c r="U85" s="8">
        <v>85</v>
      </c>
      <c r="V85" s="3" t="s">
        <v>105</v>
      </c>
    </row>
    <row r="86" spans="21:22" ht="12.75">
      <c r="U86" s="8">
        <v>86</v>
      </c>
      <c r="V86" s="3" t="s">
        <v>106</v>
      </c>
    </row>
    <row r="87" spans="21:22" ht="12.75">
      <c r="U87" s="8">
        <v>87</v>
      </c>
      <c r="V87" s="3" t="s">
        <v>107</v>
      </c>
    </row>
    <row r="88" spans="21:22" ht="12.75">
      <c r="U88" s="8">
        <v>88</v>
      </c>
      <c r="V88" s="3" t="s">
        <v>108</v>
      </c>
    </row>
    <row r="89" spans="21:22" ht="12.75">
      <c r="U89" s="8">
        <v>89</v>
      </c>
      <c r="V89" s="3" t="s">
        <v>109</v>
      </c>
    </row>
    <row r="90" spans="21:22" ht="12.75">
      <c r="U90" s="8">
        <v>90</v>
      </c>
      <c r="V90" s="3" t="s">
        <v>110</v>
      </c>
    </row>
    <row r="91" spans="21:22" ht="12.75">
      <c r="U91" s="8">
        <v>91</v>
      </c>
      <c r="V91" s="3" t="s">
        <v>111</v>
      </c>
    </row>
    <row r="92" spans="21:22" ht="12.75">
      <c r="U92" s="8">
        <v>92</v>
      </c>
      <c r="V92" s="3" t="s">
        <v>112</v>
      </c>
    </row>
    <row r="93" spans="21:22" ht="12.75">
      <c r="U93" s="8">
        <v>93</v>
      </c>
      <c r="V93" s="3" t="s">
        <v>113</v>
      </c>
    </row>
    <row r="94" spans="21:22" ht="12.75">
      <c r="U94" s="8">
        <v>94</v>
      </c>
      <c r="V94" s="3" t="s">
        <v>114</v>
      </c>
    </row>
    <row r="95" spans="21:22" ht="12.75">
      <c r="U95" s="8">
        <v>95</v>
      </c>
      <c r="V95" s="3" t="s">
        <v>115</v>
      </c>
    </row>
    <row r="96" spans="21:22" ht="12.75">
      <c r="U96" s="8">
        <v>96</v>
      </c>
      <c r="V96" s="3" t="s">
        <v>116</v>
      </c>
    </row>
    <row r="97" spans="21:22" ht="12.75">
      <c r="U97" s="8">
        <v>97</v>
      </c>
      <c r="V97" s="3" t="s">
        <v>117</v>
      </c>
    </row>
    <row r="98" spans="21:22" ht="12.75">
      <c r="U98" s="8">
        <v>98</v>
      </c>
      <c r="V98" s="3" t="s">
        <v>118</v>
      </c>
    </row>
    <row r="99" spans="21:22" ht="12.75">
      <c r="U99" s="8">
        <v>99</v>
      </c>
      <c r="V99" s="3" t="s">
        <v>119</v>
      </c>
    </row>
    <row r="100" spans="21:22" ht="12.75">
      <c r="U100" s="8">
        <v>100</v>
      </c>
      <c r="V100" s="3" t="s">
        <v>120</v>
      </c>
    </row>
    <row r="101" spans="21:22" ht="12.75">
      <c r="U101" s="8">
        <v>101</v>
      </c>
      <c r="V101" s="3" t="s">
        <v>121</v>
      </c>
    </row>
    <row r="102" spans="21:22" ht="12.75">
      <c r="U102" s="8">
        <v>102</v>
      </c>
      <c r="V102" s="3" t="s">
        <v>122</v>
      </c>
    </row>
    <row r="103" spans="21:22" ht="12.75">
      <c r="U103" s="8">
        <v>103</v>
      </c>
      <c r="V103" s="3" t="s">
        <v>123</v>
      </c>
    </row>
    <row r="104" spans="21:22" ht="12.75">
      <c r="U104" s="8">
        <v>104</v>
      </c>
      <c r="V104" s="3" t="s">
        <v>124</v>
      </c>
    </row>
    <row r="105" spans="21:22" ht="12.75">
      <c r="U105" s="8">
        <v>105</v>
      </c>
      <c r="V105" s="3" t="s">
        <v>125</v>
      </c>
    </row>
    <row r="106" spans="21:22" ht="12.75">
      <c r="U106" s="8">
        <v>106</v>
      </c>
      <c r="V106" s="3" t="s">
        <v>126</v>
      </c>
    </row>
    <row r="107" spans="21:22" ht="12.75">
      <c r="U107" s="8">
        <v>107</v>
      </c>
      <c r="V107" s="3" t="s">
        <v>127</v>
      </c>
    </row>
    <row r="108" spans="21:22" ht="12.75">
      <c r="U108" s="8">
        <v>108</v>
      </c>
      <c r="V108" s="3" t="s">
        <v>128</v>
      </c>
    </row>
    <row r="109" spans="21:22" ht="12.75">
      <c r="U109" s="8">
        <v>109</v>
      </c>
      <c r="V109" s="3" t="s">
        <v>129</v>
      </c>
    </row>
    <row r="110" spans="21:22" ht="12.75">
      <c r="U110" s="8">
        <v>110</v>
      </c>
      <c r="V110" s="3" t="s">
        <v>130</v>
      </c>
    </row>
    <row r="111" spans="21:22" ht="12.75">
      <c r="U111" s="8">
        <v>111</v>
      </c>
      <c r="V111" s="3" t="s">
        <v>131</v>
      </c>
    </row>
    <row r="112" spans="21:22" ht="12.75">
      <c r="U112" s="8">
        <v>112</v>
      </c>
      <c r="V112" s="3" t="s">
        <v>132</v>
      </c>
    </row>
    <row r="113" spans="21:22" ht="12.75">
      <c r="U113" s="8">
        <v>113</v>
      </c>
      <c r="V113" s="3" t="s">
        <v>133</v>
      </c>
    </row>
    <row r="114" spans="21:22" ht="12.75">
      <c r="U114" s="8">
        <v>114</v>
      </c>
      <c r="V114" s="3" t="s">
        <v>134</v>
      </c>
    </row>
    <row r="115" spans="21:22" ht="12.75">
      <c r="U115" s="8">
        <v>115</v>
      </c>
      <c r="V115" s="3" t="s">
        <v>135</v>
      </c>
    </row>
    <row r="116" spans="21:22" ht="12.75">
      <c r="U116" s="8">
        <v>116</v>
      </c>
      <c r="V116" s="3" t="s">
        <v>136</v>
      </c>
    </row>
    <row r="117" spans="21:22" ht="12.75">
      <c r="U117" s="8">
        <v>117</v>
      </c>
      <c r="V117" s="3" t="s">
        <v>137</v>
      </c>
    </row>
    <row r="118" spans="21:22" ht="12.75">
      <c r="U118" s="8">
        <v>118</v>
      </c>
      <c r="V118" s="3" t="s">
        <v>138</v>
      </c>
    </row>
    <row r="119" spans="21:22" ht="12.75">
      <c r="U119" s="8">
        <v>119</v>
      </c>
      <c r="V119" s="3" t="s">
        <v>139</v>
      </c>
    </row>
    <row r="120" spans="21:22" ht="12.75">
      <c r="U120" s="8">
        <v>120</v>
      </c>
      <c r="V120" s="3" t="s">
        <v>140</v>
      </c>
    </row>
    <row r="121" spans="21:22" ht="12.75">
      <c r="U121" s="8">
        <v>121</v>
      </c>
      <c r="V121" s="3" t="s">
        <v>141</v>
      </c>
    </row>
    <row r="122" spans="21:22" ht="12.75">
      <c r="U122" s="8">
        <v>122</v>
      </c>
      <c r="V122" s="3" t="s">
        <v>142</v>
      </c>
    </row>
    <row r="123" spans="21:22" ht="12.75">
      <c r="U123" s="8">
        <v>123</v>
      </c>
      <c r="V123" s="3" t="s">
        <v>143</v>
      </c>
    </row>
    <row r="124" spans="21:22" ht="12.75">
      <c r="U124" s="8">
        <v>124</v>
      </c>
      <c r="V124" s="3" t="s">
        <v>144</v>
      </c>
    </row>
    <row r="125" spans="21:22" ht="12.75">
      <c r="U125" s="8">
        <v>125</v>
      </c>
      <c r="V125" s="3" t="s">
        <v>145</v>
      </c>
    </row>
    <row r="126" spans="21:22" ht="12.75">
      <c r="U126" s="8">
        <v>126</v>
      </c>
      <c r="V126" s="3" t="s">
        <v>146</v>
      </c>
    </row>
    <row r="127" spans="21:22" ht="12.75">
      <c r="U127" s="8">
        <v>127</v>
      </c>
      <c r="V127" s="3" t="s">
        <v>147</v>
      </c>
    </row>
    <row r="128" spans="21:22" ht="12.75">
      <c r="U128" s="8">
        <v>128</v>
      </c>
      <c r="V128" s="3" t="s">
        <v>148</v>
      </c>
    </row>
    <row r="129" spans="21:22" ht="12.75">
      <c r="U129" s="8">
        <v>129</v>
      </c>
      <c r="V129" s="3" t="s">
        <v>149</v>
      </c>
    </row>
    <row r="130" spans="21:22" ht="12.75">
      <c r="U130" s="8">
        <v>130</v>
      </c>
      <c r="V130" s="3" t="s">
        <v>150</v>
      </c>
    </row>
    <row r="131" spans="21:22" ht="12.75">
      <c r="U131" s="8">
        <v>131</v>
      </c>
      <c r="V131" s="3" t="s">
        <v>151</v>
      </c>
    </row>
    <row r="132" spans="21:22" ht="12.75">
      <c r="U132" s="8">
        <v>132</v>
      </c>
      <c r="V132" s="3" t="s">
        <v>152</v>
      </c>
    </row>
    <row r="133" spans="21:22" ht="12.75">
      <c r="U133" s="8">
        <v>133</v>
      </c>
      <c r="V133" s="3" t="s">
        <v>153</v>
      </c>
    </row>
    <row r="134" spans="21:22" ht="12.75">
      <c r="U134" s="8">
        <v>134</v>
      </c>
      <c r="V134" s="3" t="s">
        <v>154</v>
      </c>
    </row>
    <row r="135" spans="21:22" ht="12.75">
      <c r="U135" s="8">
        <v>135</v>
      </c>
      <c r="V135" s="3" t="s">
        <v>155</v>
      </c>
    </row>
    <row r="136" spans="21:22" ht="12.75">
      <c r="U136" s="8">
        <v>136</v>
      </c>
      <c r="V136" s="3" t="s">
        <v>156</v>
      </c>
    </row>
    <row r="137" spans="21:22" ht="12.75">
      <c r="U137" s="8">
        <v>137</v>
      </c>
      <c r="V137" s="3" t="s">
        <v>157</v>
      </c>
    </row>
    <row r="138" spans="21:22" ht="12.75">
      <c r="U138" s="8">
        <v>138</v>
      </c>
      <c r="V138" s="3" t="s">
        <v>158</v>
      </c>
    </row>
    <row r="139" spans="21:22" ht="12.75">
      <c r="U139" s="8">
        <v>139</v>
      </c>
      <c r="V139" s="3" t="s">
        <v>159</v>
      </c>
    </row>
    <row r="140" spans="21:22" ht="12.75">
      <c r="U140" s="8">
        <v>140</v>
      </c>
      <c r="V140" s="3" t="s">
        <v>160</v>
      </c>
    </row>
    <row r="141" spans="21:22" ht="12.75">
      <c r="U141" s="8">
        <v>141</v>
      </c>
      <c r="V141" s="3" t="s">
        <v>161</v>
      </c>
    </row>
    <row r="142" spans="21:22" ht="12.75">
      <c r="U142" s="8">
        <v>142</v>
      </c>
      <c r="V142" s="3" t="s">
        <v>162</v>
      </c>
    </row>
    <row r="143" spans="21:22" ht="12.75">
      <c r="U143" s="8">
        <v>143</v>
      </c>
      <c r="V143" s="3" t="s">
        <v>163</v>
      </c>
    </row>
    <row r="144" spans="21:22" ht="12.75">
      <c r="U144" s="8">
        <v>144</v>
      </c>
      <c r="V144" s="3" t="s">
        <v>164</v>
      </c>
    </row>
    <row r="145" spans="21:22" ht="12.75">
      <c r="U145" s="8">
        <v>145</v>
      </c>
      <c r="V145" s="3" t="s">
        <v>165</v>
      </c>
    </row>
    <row r="146" spans="21:22" ht="12.75">
      <c r="U146" s="8">
        <v>146</v>
      </c>
      <c r="V146" s="3" t="s">
        <v>166</v>
      </c>
    </row>
    <row r="147" spans="21:22" ht="12.75">
      <c r="U147" s="8">
        <v>147</v>
      </c>
      <c r="V147" s="3" t="s">
        <v>167</v>
      </c>
    </row>
    <row r="148" spans="21:22" ht="12.75">
      <c r="U148" s="8">
        <v>148</v>
      </c>
      <c r="V148" s="3" t="s">
        <v>168</v>
      </c>
    </row>
    <row r="149" spans="21:22" ht="12.75">
      <c r="U149" s="8">
        <v>149</v>
      </c>
      <c r="V149" s="3" t="s">
        <v>169</v>
      </c>
    </row>
    <row r="150" spans="21:22" ht="12.75">
      <c r="U150" s="8">
        <v>150</v>
      </c>
      <c r="V150" s="3" t="s">
        <v>170</v>
      </c>
    </row>
    <row r="151" spans="21:22" ht="12.75">
      <c r="U151" s="8">
        <v>151</v>
      </c>
      <c r="V151" s="3" t="s">
        <v>171</v>
      </c>
    </row>
    <row r="152" spans="21:22" ht="12.75">
      <c r="U152" s="8">
        <v>152</v>
      </c>
      <c r="V152" s="3" t="s">
        <v>172</v>
      </c>
    </row>
    <row r="153" spans="21:22" ht="12.75">
      <c r="U153" s="8">
        <v>153</v>
      </c>
      <c r="V153" s="3" t="s">
        <v>173</v>
      </c>
    </row>
    <row r="154" spans="21:22" ht="12.75">
      <c r="U154" s="8">
        <v>154</v>
      </c>
      <c r="V154" s="3" t="s">
        <v>174</v>
      </c>
    </row>
    <row r="155" spans="21:22" ht="12.75">
      <c r="U155" s="8">
        <v>155</v>
      </c>
      <c r="V155" s="3" t="s">
        <v>175</v>
      </c>
    </row>
    <row r="156" spans="21:22" ht="12.75">
      <c r="U156" s="8">
        <v>156</v>
      </c>
      <c r="V156" s="3" t="s">
        <v>176</v>
      </c>
    </row>
    <row r="157" spans="21:22" ht="12.75">
      <c r="U157" s="8">
        <v>157</v>
      </c>
      <c r="V157" s="3" t="s">
        <v>177</v>
      </c>
    </row>
    <row r="158" spans="21:22" ht="12.75">
      <c r="U158" s="8">
        <v>158</v>
      </c>
      <c r="V158" s="3" t="s">
        <v>178</v>
      </c>
    </row>
    <row r="159" spans="21:22" ht="12.75">
      <c r="U159" s="8">
        <v>159</v>
      </c>
      <c r="V159" s="3" t="s">
        <v>179</v>
      </c>
    </row>
    <row r="160" spans="21:22" ht="12.75">
      <c r="U160" s="8">
        <v>160</v>
      </c>
      <c r="V160" s="3" t="s">
        <v>180</v>
      </c>
    </row>
    <row r="161" spans="21:22" ht="12.75">
      <c r="U161" s="8">
        <v>161</v>
      </c>
      <c r="V161" s="3" t="s">
        <v>181</v>
      </c>
    </row>
    <row r="162" spans="21:22" ht="12.75">
      <c r="U162" s="8">
        <v>162</v>
      </c>
      <c r="V162" s="3" t="s">
        <v>182</v>
      </c>
    </row>
    <row r="163" spans="21:22" ht="12.75">
      <c r="U163" s="8">
        <v>163</v>
      </c>
      <c r="V163" s="3" t="s">
        <v>183</v>
      </c>
    </row>
    <row r="164" spans="21:22" ht="12.75">
      <c r="U164" s="8">
        <v>164</v>
      </c>
      <c r="V164" s="3" t="s">
        <v>184</v>
      </c>
    </row>
    <row r="165" spans="21:22" ht="12.75">
      <c r="U165" s="8">
        <v>165</v>
      </c>
      <c r="V165" s="3" t="s">
        <v>185</v>
      </c>
    </row>
    <row r="166" spans="21:22" ht="12.75">
      <c r="U166" s="8">
        <v>166</v>
      </c>
      <c r="V166" s="3" t="s">
        <v>186</v>
      </c>
    </row>
    <row r="167" spans="21:22" ht="12.75">
      <c r="U167" s="8">
        <v>167</v>
      </c>
      <c r="V167" s="3" t="s">
        <v>187</v>
      </c>
    </row>
    <row r="168" spans="21:22" ht="12.75">
      <c r="U168" s="8">
        <v>168</v>
      </c>
      <c r="V168" s="3" t="s">
        <v>188</v>
      </c>
    </row>
    <row r="169" spans="21:22" ht="12.75">
      <c r="U169" s="8">
        <v>169</v>
      </c>
      <c r="V169" s="3" t="s">
        <v>189</v>
      </c>
    </row>
    <row r="170" spans="21:22" ht="12.75">
      <c r="U170" s="8">
        <v>170</v>
      </c>
      <c r="V170" s="3" t="s">
        <v>190</v>
      </c>
    </row>
    <row r="171" spans="21:22" ht="12.75">
      <c r="U171" s="8">
        <v>171</v>
      </c>
      <c r="V171" s="3" t="s">
        <v>191</v>
      </c>
    </row>
    <row r="172" spans="21:22" ht="12.75">
      <c r="U172" s="8">
        <v>172</v>
      </c>
      <c r="V172" s="3" t="s">
        <v>192</v>
      </c>
    </row>
    <row r="173" spans="21:22" ht="12.75">
      <c r="U173" s="8">
        <v>173</v>
      </c>
      <c r="V173" s="3" t="s">
        <v>193</v>
      </c>
    </row>
    <row r="174" spans="21:22" ht="12.75">
      <c r="U174" s="8">
        <v>174</v>
      </c>
      <c r="V174" s="3" t="s">
        <v>194</v>
      </c>
    </row>
    <row r="175" spans="21:22" ht="12.75">
      <c r="U175" s="8">
        <v>175</v>
      </c>
      <c r="V175" s="3" t="s">
        <v>195</v>
      </c>
    </row>
    <row r="176" spans="21:22" ht="12.75">
      <c r="U176" s="8">
        <v>176</v>
      </c>
      <c r="V176" s="3" t="s">
        <v>196</v>
      </c>
    </row>
    <row r="177" spans="21:22" ht="12.75">
      <c r="U177" s="8">
        <v>177</v>
      </c>
      <c r="V177" s="3" t="s">
        <v>197</v>
      </c>
    </row>
    <row r="178" spans="21:22" ht="12.75">
      <c r="U178" s="8">
        <v>178</v>
      </c>
      <c r="V178" s="3" t="s">
        <v>198</v>
      </c>
    </row>
    <row r="179" spans="21:22" ht="12.75">
      <c r="U179" s="8">
        <v>179</v>
      </c>
      <c r="V179" s="3" t="s">
        <v>199</v>
      </c>
    </row>
    <row r="180" spans="21:22" ht="12.75">
      <c r="U180" s="8">
        <v>180</v>
      </c>
      <c r="V180" s="3" t="s">
        <v>200</v>
      </c>
    </row>
    <row r="181" spans="21:22" ht="12.75">
      <c r="U181" s="8">
        <v>181</v>
      </c>
      <c r="V181" s="3" t="s">
        <v>201</v>
      </c>
    </row>
    <row r="182" spans="21:22" ht="12.75">
      <c r="U182" s="8">
        <v>182</v>
      </c>
      <c r="V182" s="3" t="s">
        <v>202</v>
      </c>
    </row>
    <row r="183" spans="21:22" ht="12.75">
      <c r="U183" s="8">
        <v>183</v>
      </c>
      <c r="V183" s="3" t="s">
        <v>203</v>
      </c>
    </row>
    <row r="184" spans="21:22" ht="12.75">
      <c r="U184" s="8">
        <v>184</v>
      </c>
      <c r="V184" s="3" t="s">
        <v>204</v>
      </c>
    </row>
    <row r="185" spans="21:22" ht="12.75">
      <c r="U185" s="8">
        <v>185</v>
      </c>
      <c r="V185" s="3" t="s">
        <v>205</v>
      </c>
    </row>
    <row r="186" spans="21:22" ht="12.75">
      <c r="U186" s="8">
        <v>186</v>
      </c>
      <c r="V186" s="3" t="s">
        <v>206</v>
      </c>
    </row>
    <row r="187" spans="21:22" ht="12.75">
      <c r="U187" s="8">
        <v>187</v>
      </c>
      <c r="V187" s="3" t="s">
        <v>207</v>
      </c>
    </row>
    <row r="188" spans="21:22" ht="12.75">
      <c r="U188" s="8">
        <v>188</v>
      </c>
      <c r="V188" s="3" t="s">
        <v>208</v>
      </c>
    </row>
    <row r="189" spans="21:22" ht="12.75">
      <c r="U189" s="8">
        <v>189</v>
      </c>
      <c r="V189" s="3" t="s">
        <v>209</v>
      </c>
    </row>
    <row r="190" spans="21:22" ht="12.75">
      <c r="U190" s="8">
        <v>190</v>
      </c>
      <c r="V190" s="3" t="s">
        <v>210</v>
      </c>
    </row>
    <row r="191" spans="21:22" ht="12.75">
      <c r="U191" s="8">
        <v>191</v>
      </c>
      <c r="V191" s="3" t="s">
        <v>211</v>
      </c>
    </row>
    <row r="192" spans="21:22" ht="12.75">
      <c r="U192" s="8">
        <v>192</v>
      </c>
      <c r="V192" s="3" t="s">
        <v>212</v>
      </c>
    </row>
    <row r="193" spans="21:22" ht="12.75">
      <c r="U193" s="8">
        <v>193</v>
      </c>
      <c r="V193" s="3" t="s">
        <v>213</v>
      </c>
    </row>
    <row r="194" spans="21:22" ht="12.75">
      <c r="U194" s="8">
        <v>194</v>
      </c>
      <c r="V194" s="3" t="s">
        <v>214</v>
      </c>
    </row>
    <row r="195" spans="21:22" ht="12.75">
      <c r="U195" s="8">
        <v>195</v>
      </c>
      <c r="V195" s="3" t="s">
        <v>215</v>
      </c>
    </row>
    <row r="196" spans="21:22" ht="12.75">
      <c r="U196" s="8">
        <v>196</v>
      </c>
      <c r="V196" s="3" t="s">
        <v>216</v>
      </c>
    </row>
    <row r="197" spans="21:22" ht="12.75">
      <c r="U197" s="8">
        <v>197</v>
      </c>
      <c r="V197" s="3" t="s">
        <v>217</v>
      </c>
    </row>
    <row r="198" spans="21:22" ht="12.75">
      <c r="U198" s="8">
        <v>198</v>
      </c>
      <c r="V198" s="3" t="s">
        <v>218</v>
      </c>
    </row>
    <row r="199" spans="21:22" ht="12.75">
      <c r="U199" s="8">
        <v>199</v>
      </c>
      <c r="V199" s="3" t="s">
        <v>219</v>
      </c>
    </row>
    <row r="200" spans="21:22" ht="12.75">
      <c r="U200" s="8">
        <v>200</v>
      </c>
      <c r="V200" s="3" t="s">
        <v>220</v>
      </c>
    </row>
    <row r="201" spans="21:22" ht="12.75">
      <c r="U201" s="8">
        <v>201</v>
      </c>
      <c r="V201" s="3" t="s">
        <v>221</v>
      </c>
    </row>
    <row r="202" spans="21:22" ht="12.75">
      <c r="U202" s="8">
        <v>202</v>
      </c>
      <c r="V202" s="3" t="s">
        <v>222</v>
      </c>
    </row>
    <row r="203" spans="21:22" ht="12.75">
      <c r="U203" s="8">
        <v>203</v>
      </c>
      <c r="V203" s="3" t="s">
        <v>223</v>
      </c>
    </row>
    <row r="204" spans="21:22" ht="12.75">
      <c r="U204" s="8">
        <v>204</v>
      </c>
      <c r="V204" s="3" t="s">
        <v>224</v>
      </c>
    </row>
    <row r="205" spans="21:22" ht="12.75">
      <c r="U205" s="8">
        <v>205</v>
      </c>
      <c r="V205" s="3" t="s">
        <v>225</v>
      </c>
    </row>
    <row r="206" spans="21:22" ht="12.75">
      <c r="U206" s="8">
        <v>206</v>
      </c>
      <c r="V206" s="3" t="s">
        <v>226</v>
      </c>
    </row>
    <row r="207" spans="21:22" ht="12.75">
      <c r="U207" s="8">
        <v>207</v>
      </c>
      <c r="V207" s="3" t="s">
        <v>227</v>
      </c>
    </row>
    <row r="208" spans="21:22" ht="12.75">
      <c r="U208" s="8">
        <v>208</v>
      </c>
      <c r="V208" s="3" t="s">
        <v>228</v>
      </c>
    </row>
    <row r="209" spans="21:22" ht="12.75">
      <c r="U209" s="8">
        <v>209</v>
      </c>
      <c r="V209" s="3" t="s">
        <v>229</v>
      </c>
    </row>
    <row r="210" spans="21:22" ht="12.75">
      <c r="U210" s="8">
        <v>210</v>
      </c>
      <c r="V210" s="3" t="s">
        <v>230</v>
      </c>
    </row>
    <row r="211" spans="21:22" ht="12.75">
      <c r="U211" s="8">
        <v>211</v>
      </c>
      <c r="V211" s="3" t="s">
        <v>231</v>
      </c>
    </row>
    <row r="212" spans="21:22" ht="12.75">
      <c r="U212" s="8">
        <v>212</v>
      </c>
      <c r="V212" s="3" t="s">
        <v>232</v>
      </c>
    </row>
    <row r="213" spans="21:22" ht="12.75">
      <c r="U213" s="8">
        <v>213</v>
      </c>
      <c r="V213" s="3" t="s">
        <v>233</v>
      </c>
    </row>
    <row r="214" spans="21:22" ht="12.75">
      <c r="U214" s="8">
        <v>214</v>
      </c>
      <c r="V214" s="3" t="s">
        <v>234</v>
      </c>
    </row>
    <row r="215" spans="21:22" ht="12.75">
      <c r="U215" s="8">
        <v>215</v>
      </c>
      <c r="V215" s="3" t="s">
        <v>235</v>
      </c>
    </row>
    <row r="216" spans="21:22" ht="12.75">
      <c r="U216" s="8">
        <v>216</v>
      </c>
      <c r="V216" s="3" t="s">
        <v>236</v>
      </c>
    </row>
    <row r="217" spans="21:22" ht="12.75">
      <c r="U217" s="8">
        <v>217</v>
      </c>
      <c r="V217" s="3" t="s">
        <v>237</v>
      </c>
    </row>
    <row r="218" spans="21:22" ht="12.75">
      <c r="U218" s="8">
        <v>218</v>
      </c>
      <c r="V218" s="3" t="s">
        <v>238</v>
      </c>
    </row>
    <row r="219" spans="21:22" ht="12.75">
      <c r="U219" s="8">
        <v>219</v>
      </c>
      <c r="V219" s="3" t="s">
        <v>239</v>
      </c>
    </row>
    <row r="220" spans="21:22" ht="12.75">
      <c r="U220" s="8">
        <v>220</v>
      </c>
      <c r="V220" s="3" t="s">
        <v>240</v>
      </c>
    </row>
    <row r="221" spans="21:22" ht="12.75">
      <c r="U221" s="8">
        <v>221</v>
      </c>
      <c r="V221" s="3" t="s">
        <v>241</v>
      </c>
    </row>
    <row r="222" spans="21:22" ht="12.75">
      <c r="U222" s="8">
        <v>222</v>
      </c>
      <c r="V222" s="3" t="s">
        <v>242</v>
      </c>
    </row>
    <row r="223" spans="21:22" ht="12.75">
      <c r="U223" s="8">
        <v>223</v>
      </c>
      <c r="V223" s="3" t="s">
        <v>243</v>
      </c>
    </row>
    <row r="224" spans="21:22" ht="12.75">
      <c r="U224" s="8">
        <v>224</v>
      </c>
      <c r="V224" s="3" t="s">
        <v>244</v>
      </c>
    </row>
    <row r="225" spans="21:22" ht="12.75">
      <c r="U225" s="8">
        <v>225</v>
      </c>
      <c r="V225" s="3" t="s">
        <v>245</v>
      </c>
    </row>
    <row r="226" spans="21:22" ht="12.75">
      <c r="U226" s="8">
        <v>226</v>
      </c>
      <c r="V226" s="3" t="s">
        <v>246</v>
      </c>
    </row>
    <row r="227" spans="21:22" ht="12.75">
      <c r="U227" s="8">
        <v>227</v>
      </c>
      <c r="V227" s="3" t="s">
        <v>247</v>
      </c>
    </row>
    <row r="228" spans="21:22" ht="12.75">
      <c r="U228" s="8">
        <v>228</v>
      </c>
      <c r="V228" s="3" t="s">
        <v>248</v>
      </c>
    </row>
    <row r="229" spans="21:22" ht="12.75">
      <c r="U229" s="8">
        <v>229</v>
      </c>
      <c r="V229" s="3" t="s">
        <v>249</v>
      </c>
    </row>
    <row r="230" spans="21:22" ht="12.75">
      <c r="U230" s="8">
        <v>230</v>
      </c>
      <c r="V230" s="3" t="s">
        <v>250</v>
      </c>
    </row>
    <row r="231" spans="21:22" ht="12.75">
      <c r="U231" s="8">
        <v>231</v>
      </c>
      <c r="V231" s="3" t="s">
        <v>251</v>
      </c>
    </row>
    <row r="232" spans="21:22" ht="12.75">
      <c r="U232" s="8">
        <v>232</v>
      </c>
      <c r="V232" s="3" t="s">
        <v>252</v>
      </c>
    </row>
    <row r="233" spans="21:22" ht="12.75">
      <c r="U233" s="8">
        <v>233</v>
      </c>
      <c r="V233" s="3" t="s">
        <v>253</v>
      </c>
    </row>
    <row r="234" spans="21:22" ht="12.75">
      <c r="U234" s="8">
        <v>234</v>
      </c>
      <c r="V234" s="3" t="s">
        <v>254</v>
      </c>
    </row>
    <row r="235" spans="21:22" ht="12.75">
      <c r="U235" s="8">
        <v>235</v>
      </c>
      <c r="V235" s="3" t="s">
        <v>255</v>
      </c>
    </row>
    <row r="236" spans="21:22" ht="12.75">
      <c r="U236" s="8">
        <v>236</v>
      </c>
      <c r="V236" s="3" t="s">
        <v>256</v>
      </c>
    </row>
    <row r="237" spans="21:22" ht="12.75">
      <c r="U237" s="8">
        <v>237</v>
      </c>
      <c r="V237" s="3" t="s">
        <v>257</v>
      </c>
    </row>
    <row r="238" spans="21:22" ht="12.75">
      <c r="U238" s="8">
        <v>238</v>
      </c>
      <c r="V238" s="3" t="s">
        <v>258</v>
      </c>
    </row>
    <row r="239" spans="21:22" ht="12.75">
      <c r="U239" s="8">
        <v>239</v>
      </c>
      <c r="V239" s="3" t="s">
        <v>259</v>
      </c>
    </row>
    <row r="240" spans="21:22" ht="12.75">
      <c r="U240" s="8">
        <v>240</v>
      </c>
      <c r="V240" s="3" t="s">
        <v>260</v>
      </c>
    </row>
    <row r="241" spans="21:22" ht="12.75">
      <c r="U241" s="8">
        <v>241</v>
      </c>
      <c r="V241" s="3" t="s">
        <v>261</v>
      </c>
    </row>
    <row r="242" spans="21:22" ht="12.75">
      <c r="U242" s="8">
        <v>242</v>
      </c>
      <c r="V242" s="3" t="s">
        <v>262</v>
      </c>
    </row>
    <row r="243" spans="21:22" ht="12.75">
      <c r="U243" s="8">
        <v>243</v>
      </c>
      <c r="V243" s="3" t="s">
        <v>263</v>
      </c>
    </row>
    <row r="244" spans="21:22" ht="12.75">
      <c r="U244" s="8">
        <v>244</v>
      </c>
      <c r="V244" s="3" t="s">
        <v>264</v>
      </c>
    </row>
    <row r="245" spans="21:22" ht="12.75">
      <c r="U245" s="8">
        <v>245</v>
      </c>
      <c r="V245" s="3" t="s">
        <v>265</v>
      </c>
    </row>
    <row r="246" spans="21:22" ht="12.75">
      <c r="U246" s="8">
        <v>246</v>
      </c>
      <c r="V246" s="3" t="s">
        <v>266</v>
      </c>
    </row>
    <row r="247" spans="21:22" ht="12.75">
      <c r="U247" s="8">
        <v>247</v>
      </c>
      <c r="V247" s="3" t="s">
        <v>267</v>
      </c>
    </row>
    <row r="248" spans="21:22" ht="12.75">
      <c r="U248" s="8">
        <v>248</v>
      </c>
      <c r="V248" s="3" t="s">
        <v>268</v>
      </c>
    </row>
    <row r="249" spans="21:22" ht="12.75">
      <c r="U249" s="8">
        <v>249</v>
      </c>
      <c r="V249" s="3" t="s">
        <v>269</v>
      </c>
    </row>
    <row r="250" spans="21:22" ht="12.75">
      <c r="U250" s="8">
        <v>250</v>
      </c>
      <c r="V250" s="3" t="s">
        <v>270</v>
      </c>
    </row>
    <row r="251" spans="21:22" ht="12.75">
      <c r="U251" s="8">
        <v>251</v>
      </c>
      <c r="V251" s="3" t="s">
        <v>271</v>
      </c>
    </row>
    <row r="252" spans="21:22" ht="12.75">
      <c r="U252" s="8">
        <v>252</v>
      </c>
      <c r="V252" s="3" t="s">
        <v>272</v>
      </c>
    </row>
    <row r="253" spans="21:22" ht="12.75">
      <c r="U253" s="8">
        <v>253</v>
      </c>
      <c r="V253" s="3" t="s">
        <v>273</v>
      </c>
    </row>
    <row r="254" spans="21:22" ht="12.75">
      <c r="U254" s="8">
        <v>254</v>
      </c>
      <c r="V254" s="3" t="s">
        <v>274</v>
      </c>
    </row>
    <row r="255" spans="21:22" ht="12.75">
      <c r="U255" s="8">
        <v>255</v>
      </c>
      <c r="V255" s="3" t="s">
        <v>275</v>
      </c>
    </row>
    <row r="256" spans="21:22" ht="12.75">
      <c r="U256" s="8">
        <v>256</v>
      </c>
      <c r="V256" s="3" t="s">
        <v>276</v>
      </c>
    </row>
    <row r="257" spans="21:22" ht="12.75">
      <c r="U257" s="8">
        <v>257</v>
      </c>
      <c r="V257" s="3" t="s">
        <v>277</v>
      </c>
    </row>
    <row r="258" spans="21:22" ht="12.75">
      <c r="U258" s="8">
        <v>258</v>
      </c>
      <c r="V258" s="3" t="s">
        <v>278</v>
      </c>
    </row>
    <row r="259" spans="21:22" ht="12.75">
      <c r="U259" s="8">
        <v>259</v>
      </c>
      <c r="V259" s="3" t="s">
        <v>279</v>
      </c>
    </row>
    <row r="260" spans="21:22" ht="12.75">
      <c r="U260" s="8">
        <v>260</v>
      </c>
      <c r="V260" s="3" t="s">
        <v>280</v>
      </c>
    </row>
    <row r="261" spans="21:22" ht="12.75">
      <c r="U261" s="8">
        <v>261</v>
      </c>
      <c r="V261" s="3" t="s">
        <v>281</v>
      </c>
    </row>
    <row r="262" spans="21:22" ht="12.75">
      <c r="U262" s="8">
        <v>262</v>
      </c>
      <c r="V262" s="3" t="s">
        <v>282</v>
      </c>
    </row>
    <row r="263" spans="21:22" ht="12.75">
      <c r="U263" s="8">
        <v>263</v>
      </c>
      <c r="V263" s="3" t="s">
        <v>283</v>
      </c>
    </row>
    <row r="264" spans="21:22" ht="12.75">
      <c r="U264" s="8">
        <v>264</v>
      </c>
      <c r="V264" s="3" t="s">
        <v>284</v>
      </c>
    </row>
    <row r="265" spans="21:22" ht="12.75">
      <c r="U265" s="8">
        <v>265</v>
      </c>
      <c r="V265" s="3" t="s">
        <v>285</v>
      </c>
    </row>
    <row r="266" spans="21:22" ht="12.75">
      <c r="U266" s="8">
        <v>266</v>
      </c>
      <c r="V266" s="3" t="s">
        <v>286</v>
      </c>
    </row>
    <row r="267" spans="21:22" ht="12.75">
      <c r="U267" s="8">
        <v>267</v>
      </c>
      <c r="V267" s="3" t="s">
        <v>287</v>
      </c>
    </row>
    <row r="268" spans="21:22" ht="12.75">
      <c r="U268" s="8">
        <v>268</v>
      </c>
      <c r="V268" s="3" t="s">
        <v>288</v>
      </c>
    </row>
    <row r="269" spans="21:22" ht="12.75">
      <c r="U269" s="8">
        <v>269</v>
      </c>
      <c r="V269" s="3" t="s">
        <v>289</v>
      </c>
    </row>
    <row r="270" spans="21:22" ht="12.75">
      <c r="U270" s="8">
        <v>270</v>
      </c>
      <c r="V270" s="3" t="s">
        <v>290</v>
      </c>
    </row>
    <row r="271" spans="21:22" ht="12.75">
      <c r="U271" s="8">
        <v>271</v>
      </c>
      <c r="V271" s="3" t="s">
        <v>291</v>
      </c>
    </row>
    <row r="272" spans="21:22" ht="12.75">
      <c r="U272" s="8">
        <v>272</v>
      </c>
      <c r="V272" s="3" t="s">
        <v>292</v>
      </c>
    </row>
    <row r="273" spans="21:22" ht="12.75">
      <c r="U273" s="8">
        <v>273</v>
      </c>
      <c r="V273" s="3" t="s">
        <v>293</v>
      </c>
    </row>
    <row r="274" spans="21:22" ht="12.75">
      <c r="U274" s="8">
        <v>274</v>
      </c>
      <c r="V274" s="3" t="s">
        <v>294</v>
      </c>
    </row>
    <row r="275" spans="21:22" ht="12.75">
      <c r="U275" s="8">
        <v>275</v>
      </c>
      <c r="V275" s="3" t="s">
        <v>295</v>
      </c>
    </row>
    <row r="276" spans="21:22" ht="12.75">
      <c r="U276" s="8">
        <v>276</v>
      </c>
      <c r="V276" s="3" t="s">
        <v>296</v>
      </c>
    </row>
    <row r="277" spans="21:22" ht="12.75">
      <c r="U277" s="8">
        <v>277</v>
      </c>
      <c r="V277" s="3" t="s">
        <v>297</v>
      </c>
    </row>
    <row r="278" spans="21:22" ht="12.75">
      <c r="U278" s="8">
        <v>278</v>
      </c>
      <c r="V278" s="3" t="s">
        <v>298</v>
      </c>
    </row>
    <row r="279" spans="21:22" ht="12.75">
      <c r="U279" s="8">
        <v>279</v>
      </c>
      <c r="V279" s="3" t="s">
        <v>299</v>
      </c>
    </row>
    <row r="280" spans="21:22" ht="12.75">
      <c r="U280" s="8">
        <v>280</v>
      </c>
      <c r="V280" s="3" t="s">
        <v>300</v>
      </c>
    </row>
    <row r="281" spans="21:22" ht="12.75">
      <c r="U281" s="8">
        <v>281</v>
      </c>
      <c r="V281" s="3" t="s">
        <v>301</v>
      </c>
    </row>
    <row r="282" spans="21:22" ht="12.75">
      <c r="U282" s="8">
        <v>282</v>
      </c>
      <c r="V282" s="3" t="s">
        <v>302</v>
      </c>
    </row>
    <row r="283" spans="21:22" ht="12.75">
      <c r="U283" s="8">
        <v>283</v>
      </c>
      <c r="V283" s="3" t="s">
        <v>303</v>
      </c>
    </row>
    <row r="284" spans="21:22" ht="12.75">
      <c r="U284" s="8">
        <v>284</v>
      </c>
      <c r="V284" s="3" t="s">
        <v>304</v>
      </c>
    </row>
    <row r="285" spans="21:22" ht="12.75">
      <c r="U285" s="8">
        <v>285</v>
      </c>
      <c r="V285" s="3" t="s">
        <v>305</v>
      </c>
    </row>
    <row r="286" spans="21:22" ht="12.75">
      <c r="U286" s="8">
        <v>286</v>
      </c>
      <c r="V286" s="3" t="s">
        <v>306</v>
      </c>
    </row>
    <row r="287" spans="21:22" ht="12.75">
      <c r="U287" s="8">
        <v>287</v>
      </c>
      <c r="V287" s="3" t="s">
        <v>307</v>
      </c>
    </row>
    <row r="288" spans="21:22" ht="12.75">
      <c r="U288" s="8">
        <v>288</v>
      </c>
      <c r="V288" s="3" t="s">
        <v>308</v>
      </c>
    </row>
    <row r="289" spans="21:22" ht="12.75">
      <c r="U289" s="8">
        <v>289</v>
      </c>
      <c r="V289" s="3" t="s">
        <v>309</v>
      </c>
    </row>
    <row r="290" spans="21:22" ht="12.75">
      <c r="U290" s="8">
        <v>290</v>
      </c>
      <c r="V290" s="3" t="s">
        <v>310</v>
      </c>
    </row>
    <row r="291" spans="21:22" ht="12.75">
      <c r="U291" s="8">
        <v>291</v>
      </c>
      <c r="V291" s="3" t="s">
        <v>311</v>
      </c>
    </row>
    <row r="292" spans="21:22" ht="12.75">
      <c r="U292" s="8">
        <v>292</v>
      </c>
      <c r="V292" s="3" t="s">
        <v>312</v>
      </c>
    </row>
    <row r="293" spans="21:22" ht="12.75">
      <c r="U293" s="8">
        <v>293</v>
      </c>
      <c r="V293" s="3" t="s">
        <v>313</v>
      </c>
    </row>
    <row r="294" spans="21:22" ht="12.75">
      <c r="U294" s="8">
        <v>294</v>
      </c>
      <c r="V294" s="3" t="s">
        <v>314</v>
      </c>
    </row>
    <row r="295" spans="21:22" ht="12.75">
      <c r="U295" s="8">
        <v>295</v>
      </c>
      <c r="V295" s="3" t="s">
        <v>315</v>
      </c>
    </row>
    <row r="296" spans="21:22" ht="12.75">
      <c r="U296" s="8">
        <v>296</v>
      </c>
      <c r="V296" s="3" t="s">
        <v>316</v>
      </c>
    </row>
    <row r="297" spans="21:22" ht="12.75">
      <c r="U297" s="8">
        <v>297</v>
      </c>
      <c r="V297" s="3" t="s">
        <v>317</v>
      </c>
    </row>
    <row r="298" spans="21:22" ht="12.75">
      <c r="U298" s="8">
        <v>298</v>
      </c>
      <c r="V298" s="3" t="s">
        <v>318</v>
      </c>
    </row>
    <row r="299" spans="21:22" ht="12.75">
      <c r="U299" s="8">
        <v>299</v>
      </c>
      <c r="V299" s="3" t="s">
        <v>319</v>
      </c>
    </row>
    <row r="300" spans="21:22" ht="12.75">
      <c r="U300" s="8">
        <v>300</v>
      </c>
      <c r="V300" s="3" t="s">
        <v>320</v>
      </c>
    </row>
    <row r="301" spans="21:22" ht="12.75">
      <c r="U301" s="8">
        <v>301</v>
      </c>
      <c r="V301" s="3" t="s">
        <v>321</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G324"/>
  <sheetViews>
    <sheetView showGridLines="0" showRowColHeaders="0" zoomScalePageLayoutView="0" workbookViewId="0" topLeftCell="A7">
      <selection activeCell="C13" sqref="C13"/>
    </sheetView>
  </sheetViews>
  <sheetFormatPr defaultColWidth="9.140625" defaultRowHeight="12.75"/>
  <cols>
    <col min="1" max="1" width="3.28125" style="63" bestFit="1" customWidth="1"/>
    <col min="2" max="2" width="61.00390625" style="98" customWidth="1"/>
    <col min="3" max="3" width="100.00390625" style="99" customWidth="1"/>
    <col min="4" max="16384" width="9.140625" style="65" customWidth="1"/>
  </cols>
  <sheetData>
    <row r="1" spans="2:7" ht="17.25">
      <c r="B1" s="142" t="s">
        <v>603</v>
      </c>
      <c r="C1" s="142"/>
      <c r="D1" s="64"/>
      <c r="E1" s="64"/>
      <c r="F1" s="64"/>
      <c r="G1" s="64"/>
    </row>
    <row r="2" spans="2:7" ht="17.25">
      <c r="B2" s="143" t="s">
        <v>607</v>
      </c>
      <c r="C2" s="143"/>
      <c r="D2" s="66"/>
      <c r="E2" s="66"/>
      <c r="F2" s="66"/>
      <c r="G2" s="66"/>
    </row>
    <row r="3" spans="2:7" ht="17.25">
      <c r="B3" s="143" t="s">
        <v>604</v>
      </c>
      <c r="C3" s="143"/>
      <c r="D3" s="66"/>
      <c r="E3" s="66"/>
      <c r="F3" s="66"/>
      <c r="G3" s="66"/>
    </row>
    <row r="4" spans="2:3" ht="17.25">
      <c r="B4" s="67"/>
      <c r="C4" s="67"/>
    </row>
    <row r="5" spans="2:7" ht="17.25">
      <c r="B5" s="147" t="s">
        <v>5</v>
      </c>
      <c r="C5" s="147"/>
      <c r="D5" s="68"/>
      <c r="E5" s="68"/>
      <c r="F5" s="68"/>
      <c r="G5" s="68"/>
    </row>
    <row r="6" spans="2:7" ht="35.25" customHeight="1">
      <c r="B6" s="145" t="s">
        <v>1042</v>
      </c>
      <c r="C6" s="145"/>
      <c r="D6" s="66"/>
      <c r="E6" s="66"/>
      <c r="F6" s="66"/>
      <c r="G6" s="66"/>
    </row>
    <row r="7" spans="2:7" ht="17.25">
      <c r="B7" s="69"/>
      <c r="C7" s="69"/>
      <c r="D7" s="66"/>
      <c r="E7" s="66"/>
      <c r="F7" s="66"/>
      <c r="G7" s="66"/>
    </row>
    <row r="8" spans="2:7" ht="17.25">
      <c r="B8" s="146" t="s">
        <v>1001</v>
      </c>
      <c r="C8" s="146"/>
      <c r="D8" s="70"/>
      <c r="E8" s="70"/>
      <c r="F8" s="70"/>
      <c r="G8" s="66"/>
    </row>
    <row r="9" spans="2:7" ht="48" customHeight="1">
      <c r="B9" s="144" t="s">
        <v>608</v>
      </c>
      <c r="C9" s="144"/>
      <c r="D9" s="71"/>
      <c r="E9" s="71"/>
      <c r="F9" s="71"/>
      <c r="G9" s="66"/>
    </row>
    <row r="10" spans="2:7" ht="34.5" customHeight="1">
      <c r="B10" s="139" t="s">
        <v>606</v>
      </c>
      <c r="C10" s="139"/>
      <c r="D10" s="72"/>
      <c r="E10" s="72"/>
      <c r="F10" s="72"/>
      <c r="G10" s="66"/>
    </row>
    <row r="11" spans="2:7" ht="16.5" customHeight="1">
      <c r="B11" s="66"/>
      <c r="C11" s="66"/>
      <c r="D11" s="66"/>
      <c r="E11" s="66"/>
      <c r="F11" s="66"/>
      <c r="G11" s="66"/>
    </row>
    <row r="12" spans="1:3" ht="17.25">
      <c r="A12" s="73"/>
      <c r="B12" s="74" t="s">
        <v>1003</v>
      </c>
      <c r="C12" s="74" t="s">
        <v>617</v>
      </c>
    </row>
    <row r="13" spans="1:3" s="77" customFormat="1" ht="17.25">
      <c r="A13" s="75">
        <v>1</v>
      </c>
      <c r="B13" s="76" t="s">
        <v>4</v>
      </c>
      <c r="C13" s="76"/>
    </row>
    <row r="14" spans="1:3" s="77" customFormat="1" ht="17.25">
      <c r="A14" s="75">
        <v>2</v>
      </c>
      <c r="B14" s="76" t="s">
        <v>2</v>
      </c>
      <c r="C14" s="76"/>
    </row>
    <row r="15" spans="1:3" s="77" customFormat="1" ht="34.5">
      <c r="A15" s="78"/>
      <c r="B15" s="79" t="s">
        <v>619</v>
      </c>
      <c r="C15" s="80" t="s">
        <v>1012</v>
      </c>
    </row>
    <row r="16" spans="1:3" s="77" customFormat="1" ht="17.25">
      <c r="A16" s="78"/>
      <c r="B16" s="79" t="s">
        <v>1013</v>
      </c>
      <c r="C16" s="81" t="s">
        <v>1014</v>
      </c>
    </row>
    <row r="17" spans="1:3" s="77" customFormat="1" ht="17.25">
      <c r="A17" s="78"/>
      <c r="B17" s="79" t="s">
        <v>620</v>
      </c>
      <c r="C17" s="81" t="s">
        <v>1015</v>
      </c>
    </row>
    <row r="18" spans="1:3" s="77" customFormat="1" ht="34.5">
      <c r="A18" s="78"/>
      <c r="B18" s="79" t="s">
        <v>1002</v>
      </c>
      <c r="C18" s="82" t="s">
        <v>1016</v>
      </c>
    </row>
    <row r="19" spans="1:3" s="77" customFormat="1" ht="17.25">
      <c r="A19" s="78"/>
      <c r="B19" s="79" t="s">
        <v>618</v>
      </c>
      <c r="C19" s="81" t="s">
        <v>1017</v>
      </c>
    </row>
    <row r="20" spans="1:3" s="77" customFormat="1" ht="17.25">
      <c r="A20" s="75">
        <v>3</v>
      </c>
      <c r="B20" s="76" t="s">
        <v>346</v>
      </c>
      <c r="C20" s="76"/>
    </row>
    <row r="21" spans="1:3" s="77" customFormat="1" ht="17.25">
      <c r="A21" s="83"/>
      <c r="B21" s="79" t="s">
        <v>1004</v>
      </c>
      <c r="C21" s="140" t="s">
        <v>1011</v>
      </c>
    </row>
    <row r="22" spans="1:3" s="77" customFormat="1" ht="17.25">
      <c r="A22" s="83"/>
      <c r="B22" s="79" t="s">
        <v>1005</v>
      </c>
      <c r="C22" s="141"/>
    </row>
    <row r="23" spans="1:3" s="77" customFormat="1" ht="17.25">
      <c r="A23" s="75">
        <v>4</v>
      </c>
      <c r="B23" s="84" t="s">
        <v>3</v>
      </c>
      <c r="C23" s="84"/>
    </row>
    <row r="24" spans="1:3" s="77" customFormat="1" ht="17.25">
      <c r="A24" s="78"/>
      <c r="B24" s="85" t="s">
        <v>997</v>
      </c>
      <c r="C24" s="137" t="s">
        <v>1010</v>
      </c>
    </row>
    <row r="25" spans="1:3" s="77" customFormat="1" ht="17.25">
      <c r="A25" s="78"/>
      <c r="B25" s="85" t="s">
        <v>998</v>
      </c>
      <c r="C25" s="138"/>
    </row>
    <row r="26" spans="1:3" s="77" customFormat="1" ht="17.25">
      <c r="A26" s="78"/>
      <c r="B26" s="85" t="s">
        <v>996</v>
      </c>
      <c r="C26" s="138"/>
    </row>
    <row r="27" spans="1:3" s="77" customFormat="1" ht="17.25">
      <c r="A27" s="78"/>
      <c r="B27" s="85" t="s">
        <v>1006</v>
      </c>
      <c r="C27" s="138"/>
    </row>
    <row r="28" spans="1:3" s="77" customFormat="1" ht="17.25">
      <c r="A28" s="78"/>
      <c r="B28" s="85" t="s">
        <v>994</v>
      </c>
      <c r="C28" s="138"/>
    </row>
    <row r="29" spans="1:3" s="77" customFormat="1" ht="17.25">
      <c r="A29" s="78"/>
      <c r="B29" s="85" t="s">
        <v>1007</v>
      </c>
      <c r="C29" s="138"/>
    </row>
    <row r="30" spans="1:3" s="77" customFormat="1" ht="17.25">
      <c r="A30" s="78"/>
      <c r="B30" s="85" t="s">
        <v>1008</v>
      </c>
      <c r="C30" s="138"/>
    </row>
    <row r="31" spans="1:3" s="77" customFormat="1" ht="17.25">
      <c r="A31" s="78"/>
      <c r="B31" s="85" t="s">
        <v>1029</v>
      </c>
      <c r="C31" s="86" t="s">
        <v>621</v>
      </c>
    </row>
    <row r="32" spans="1:3" s="77" customFormat="1" ht="17.25">
      <c r="A32" s="78"/>
      <c r="B32" s="85" t="s">
        <v>1019</v>
      </c>
      <c r="C32" s="86"/>
    </row>
    <row r="33" spans="1:3" ht="17.25">
      <c r="A33" s="87">
        <v>5</v>
      </c>
      <c r="B33" s="88" t="s">
        <v>990</v>
      </c>
      <c r="C33" s="89"/>
    </row>
    <row r="34" spans="1:3" ht="17.25">
      <c r="A34" s="90"/>
      <c r="B34" s="91" t="s">
        <v>944</v>
      </c>
      <c r="C34" s="92"/>
    </row>
    <row r="35" spans="1:3" ht="17.25">
      <c r="A35" s="93"/>
      <c r="B35" s="94" t="s">
        <v>622</v>
      </c>
      <c r="C35" s="80" t="s">
        <v>623</v>
      </c>
    </row>
    <row r="36" spans="1:3" ht="17.25">
      <c r="A36" s="93"/>
      <c r="B36" s="94" t="s">
        <v>624</v>
      </c>
      <c r="C36" s="80" t="s">
        <v>625</v>
      </c>
    </row>
    <row r="37" spans="1:3" ht="17.25">
      <c r="A37" s="93"/>
      <c r="B37" s="94" t="s">
        <v>626</v>
      </c>
      <c r="C37" s="80" t="s">
        <v>627</v>
      </c>
    </row>
    <row r="38" spans="1:3" ht="17.25">
      <c r="A38" s="93"/>
      <c r="B38" s="94" t="s">
        <v>628</v>
      </c>
      <c r="C38" s="80"/>
    </row>
    <row r="39" spans="1:3" ht="17.25">
      <c r="A39" s="93"/>
      <c r="B39" s="94" t="s">
        <v>629</v>
      </c>
      <c r="C39" s="80"/>
    </row>
    <row r="40" spans="1:3" ht="34.5">
      <c r="A40" s="93"/>
      <c r="B40" s="94" t="s">
        <v>630</v>
      </c>
      <c r="C40" s="80" t="s">
        <v>631</v>
      </c>
    </row>
    <row r="41" spans="1:3" ht="17.25">
      <c r="A41" s="93"/>
      <c r="B41" s="94" t="s">
        <v>632</v>
      </c>
      <c r="C41" s="80" t="s">
        <v>633</v>
      </c>
    </row>
    <row r="42" spans="1:3" ht="17.25">
      <c r="A42" s="90"/>
      <c r="B42" s="91" t="s">
        <v>945</v>
      </c>
      <c r="C42" s="92"/>
    </row>
    <row r="43" spans="1:3" ht="17.25">
      <c r="A43" s="93"/>
      <c r="B43" s="94" t="s">
        <v>634</v>
      </c>
      <c r="C43" s="80" t="s">
        <v>635</v>
      </c>
    </row>
    <row r="44" spans="1:3" ht="17.25">
      <c r="A44" s="93"/>
      <c r="B44" s="94" t="s">
        <v>636</v>
      </c>
      <c r="C44" s="80" t="s">
        <v>637</v>
      </c>
    </row>
    <row r="45" spans="1:3" ht="17.25">
      <c r="A45" s="93"/>
      <c r="B45" s="94" t="s">
        <v>638</v>
      </c>
      <c r="C45" s="80" t="s">
        <v>639</v>
      </c>
    </row>
    <row r="46" spans="1:3" ht="17.25">
      <c r="A46" s="93"/>
      <c r="B46" s="94" t="s">
        <v>640</v>
      </c>
      <c r="C46" s="80" t="s">
        <v>641</v>
      </c>
    </row>
    <row r="47" spans="1:3" ht="17.25">
      <c r="A47" s="90"/>
      <c r="B47" s="91" t="s">
        <v>946</v>
      </c>
      <c r="C47" s="92"/>
    </row>
    <row r="48" spans="1:3" ht="17.25">
      <c r="A48" s="93"/>
      <c r="B48" s="94" t="s">
        <v>642</v>
      </c>
      <c r="C48" s="80"/>
    </row>
    <row r="49" spans="1:3" ht="17.25">
      <c r="A49" s="93"/>
      <c r="B49" s="94" t="s">
        <v>643</v>
      </c>
      <c r="C49" s="80" t="s">
        <v>644</v>
      </c>
    </row>
    <row r="50" spans="1:3" ht="17.25">
      <c r="A50" s="90"/>
      <c r="B50" s="91" t="s">
        <v>989</v>
      </c>
      <c r="C50" s="92"/>
    </row>
    <row r="51" spans="1:3" ht="17.25">
      <c r="A51" s="93"/>
      <c r="B51" s="94" t="s">
        <v>645</v>
      </c>
      <c r="C51" s="136" t="s">
        <v>646</v>
      </c>
    </row>
    <row r="52" spans="1:3" ht="17.25">
      <c r="A52" s="93"/>
      <c r="B52" s="94" t="s">
        <v>647</v>
      </c>
      <c r="C52" s="136"/>
    </row>
    <row r="53" spans="1:3" ht="17.25">
      <c r="A53" s="93"/>
      <c r="B53" s="94" t="s">
        <v>648</v>
      </c>
      <c r="C53" s="136"/>
    </row>
    <row r="54" spans="1:3" ht="17.25">
      <c r="A54" s="93"/>
      <c r="B54" s="94" t="s">
        <v>649</v>
      </c>
      <c r="C54" s="136"/>
    </row>
    <row r="55" spans="1:3" ht="17.25">
      <c r="A55" s="93"/>
      <c r="B55" s="94" t="s">
        <v>650</v>
      </c>
      <c r="C55" s="136"/>
    </row>
    <row r="56" spans="1:3" ht="17.25">
      <c r="A56" s="93"/>
      <c r="B56" s="94" t="s">
        <v>651</v>
      </c>
      <c r="C56" s="136"/>
    </row>
    <row r="57" spans="1:3" ht="17.25">
      <c r="A57" s="93"/>
      <c r="B57" s="94" t="s">
        <v>652</v>
      </c>
      <c r="C57" s="136"/>
    </row>
    <row r="58" spans="1:3" ht="17.25">
      <c r="A58" s="93"/>
      <c r="B58" s="94" t="s">
        <v>653</v>
      </c>
      <c r="C58" s="136"/>
    </row>
    <row r="59" spans="1:3" ht="17.25">
      <c r="A59" s="90"/>
      <c r="B59" s="91" t="s">
        <v>947</v>
      </c>
      <c r="C59" s="92"/>
    </row>
    <row r="60" spans="1:3" ht="17.25">
      <c r="A60" s="93"/>
      <c r="B60" s="94" t="s">
        <v>654</v>
      </c>
      <c r="C60" s="136" t="s">
        <v>655</v>
      </c>
    </row>
    <row r="61" spans="1:3" ht="17.25">
      <c r="A61" s="93"/>
      <c r="B61" s="94" t="s">
        <v>656</v>
      </c>
      <c r="C61" s="136"/>
    </row>
    <row r="62" spans="1:3" ht="17.25">
      <c r="A62" s="93"/>
      <c r="B62" s="94" t="s">
        <v>657</v>
      </c>
      <c r="C62" s="136"/>
    </row>
    <row r="63" spans="1:3" ht="17.25">
      <c r="A63" s="93"/>
      <c r="B63" s="94" t="s">
        <v>658</v>
      </c>
      <c r="C63" s="136"/>
    </row>
    <row r="64" spans="1:3" ht="17.25">
      <c r="A64" s="93"/>
      <c r="B64" s="94" t="s">
        <v>659</v>
      </c>
      <c r="C64" s="136"/>
    </row>
    <row r="65" spans="1:3" ht="17.25">
      <c r="A65" s="93"/>
      <c r="B65" s="94" t="s">
        <v>660</v>
      </c>
      <c r="C65" s="136"/>
    </row>
    <row r="66" spans="1:3" ht="17.25">
      <c r="A66" s="93"/>
      <c r="B66" s="94" t="s">
        <v>661</v>
      </c>
      <c r="C66" s="136"/>
    </row>
    <row r="67" spans="1:3" ht="17.25">
      <c r="A67" s="93"/>
      <c r="B67" s="94" t="s">
        <v>662</v>
      </c>
      <c r="C67" s="136"/>
    </row>
    <row r="68" spans="1:3" ht="17.25">
      <c r="A68" s="90"/>
      <c r="B68" s="91" t="s">
        <v>948</v>
      </c>
      <c r="C68" s="92"/>
    </row>
    <row r="69" spans="1:3" ht="17.25">
      <c r="A69" s="93"/>
      <c r="B69" s="94" t="s">
        <v>663</v>
      </c>
      <c r="C69" s="95"/>
    </row>
    <row r="70" spans="1:3" ht="17.25">
      <c r="A70" s="93"/>
      <c r="B70" s="94" t="s">
        <v>664</v>
      </c>
      <c r="C70" s="80"/>
    </row>
    <row r="71" spans="1:3" ht="17.25">
      <c r="A71" s="93"/>
      <c r="B71" s="94" t="s">
        <v>665</v>
      </c>
      <c r="C71" s="80"/>
    </row>
    <row r="72" spans="1:3" ht="17.25">
      <c r="A72" s="90"/>
      <c r="B72" s="91" t="s">
        <v>949</v>
      </c>
      <c r="C72" s="92"/>
    </row>
    <row r="73" spans="1:3" ht="17.25">
      <c r="A73" s="93"/>
      <c r="B73" s="94" t="s">
        <v>666</v>
      </c>
      <c r="C73" s="80" t="s">
        <v>667</v>
      </c>
    </row>
    <row r="74" spans="1:3" ht="17.25">
      <c r="A74" s="93"/>
      <c r="B74" s="94" t="s">
        <v>668</v>
      </c>
      <c r="C74" s="80" t="s">
        <v>669</v>
      </c>
    </row>
    <row r="75" spans="1:3" ht="34.5">
      <c r="A75" s="93"/>
      <c r="B75" s="94" t="s">
        <v>670</v>
      </c>
      <c r="C75" s="80" t="s">
        <v>671</v>
      </c>
    </row>
    <row r="76" spans="1:3" ht="17.25">
      <c r="A76" s="93"/>
      <c r="B76" s="94" t="s">
        <v>672</v>
      </c>
      <c r="C76" s="80" t="s">
        <v>673</v>
      </c>
    </row>
    <row r="77" spans="1:3" ht="17.25">
      <c r="A77" s="93"/>
      <c r="B77" s="94" t="s">
        <v>674</v>
      </c>
      <c r="C77" s="80" t="s">
        <v>675</v>
      </c>
    </row>
    <row r="78" spans="1:3" ht="17.25">
      <c r="A78" s="93"/>
      <c r="B78" s="94" t="s">
        <v>676</v>
      </c>
      <c r="C78" s="80" t="s">
        <v>677</v>
      </c>
    </row>
    <row r="79" spans="1:3" ht="17.25">
      <c r="A79" s="100">
        <v>6</v>
      </c>
      <c r="B79" s="101" t="s">
        <v>678</v>
      </c>
      <c r="C79" s="102"/>
    </row>
    <row r="80" spans="1:3" ht="17.25">
      <c r="A80" s="90"/>
      <c r="B80" s="91" t="s">
        <v>950</v>
      </c>
      <c r="C80" s="92"/>
    </row>
    <row r="81" spans="1:3" ht="17.25">
      <c r="A81" s="93"/>
      <c r="B81" s="94" t="s">
        <v>679</v>
      </c>
      <c r="C81" s="136" t="s">
        <v>680</v>
      </c>
    </row>
    <row r="82" spans="1:3" ht="17.25">
      <c r="A82" s="93"/>
      <c r="B82" s="94" t="s">
        <v>681</v>
      </c>
      <c r="C82" s="136"/>
    </row>
    <row r="83" spans="1:3" ht="17.25">
      <c r="A83" s="93"/>
      <c r="B83" s="94" t="s">
        <v>682</v>
      </c>
      <c r="C83" s="136"/>
    </row>
    <row r="84" spans="1:3" ht="17.25">
      <c r="A84" s="93"/>
      <c r="B84" s="94" t="s">
        <v>683</v>
      </c>
      <c r="C84" s="136"/>
    </row>
    <row r="85" spans="1:3" ht="17.25">
      <c r="A85" s="93"/>
      <c r="B85" s="94" t="s">
        <v>684</v>
      </c>
      <c r="C85" s="136"/>
    </row>
    <row r="86" spans="1:3" ht="17.25">
      <c r="A86" s="93"/>
      <c r="B86" s="94" t="s">
        <v>685</v>
      </c>
      <c r="C86" s="136"/>
    </row>
    <row r="87" spans="1:3" ht="17.25">
      <c r="A87" s="90"/>
      <c r="B87" s="91" t="s">
        <v>951</v>
      </c>
      <c r="C87" s="92"/>
    </row>
    <row r="88" spans="1:3" ht="17.25">
      <c r="A88" s="93"/>
      <c r="B88" s="94" t="s">
        <v>686</v>
      </c>
      <c r="C88" s="136" t="s">
        <v>687</v>
      </c>
    </row>
    <row r="89" spans="1:3" ht="17.25">
      <c r="A89" s="93"/>
      <c r="B89" s="94" t="s">
        <v>688</v>
      </c>
      <c r="C89" s="136"/>
    </row>
    <row r="90" spans="1:3" ht="17.25">
      <c r="A90" s="93"/>
      <c r="B90" s="94" t="s">
        <v>689</v>
      </c>
      <c r="C90" s="136"/>
    </row>
    <row r="91" spans="1:3" ht="17.25">
      <c r="A91" s="93"/>
      <c r="B91" s="94" t="s">
        <v>690</v>
      </c>
      <c r="C91" s="136"/>
    </row>
    <row r="92" spans="1:3" ht="17.25">
      <c r="A92" s="93"/>
      <c r="B92" s="94" t="s">
        <v>691</v>
      </c>
      <c r="C92" s="136"/>
    </row>
    <row r="93" spans="1:3" ht="17.25">
      <c r="A93" s="93"/>
      <c r="B93" s="94" t="s">
        <v>692</v>
      </c>
      <c r="C93" s="136"/>
    </row>
    <row r="94" spans="1:3" ht="17.25">
      <c r="A94" s="90"/>
      <c r="B94" s="91" t="s">
        <v>952</v>
      </c>
      <c r="C94" s="92"/>
    </row>
    <row r="95" spans="1:3" ht="17.25">
      <c r="A95" s="93"/>
      <c r="B95" s="94" t="s">
        <v>693</v>
      </c>
      <c r="C95" s="136" t="s">
        <v>694</v>
      </c>
    </row>
    <row r="96" spans="1:3" ht="17.25">
      <c r="A96" s="93"/>
      <c r="B96" s="94" t="s">
        <v>695</v>
      </c>
      <c r="C96" s="136"/>
    </row>
    <row r="97" spans="1:3" ht="17.25">
      <c r="A97" s="93"/>
      <c r="B97" s="94" t="s">
        <v>696</v>
      </c>
      <c r="C97" s="136"/>
    </row>
    <row r="98" spans="1:3" ht="17.25">
      <c r="A98" s="93"/>
      <c r="B98" s="94" t="s">
        <v>697</v>
      </c>
      <c r="C98" s="136"/>
    </row>
    <row r="99" spans="1:3" ht="17.25">
      <c r="A99" s="93"/>
      <c r="B99" s="94" t="s">
        <v>698</v>
      </c>
      <c r="C99" s="136"/>
    </row>
    <row r="100" spans="1:3" ht="17.25">
      <c r="A100" s="93"/>
      <c r="B100" s="94" t="s">
        <v>699</v>
      </c>
      <c r="C100" s="136"/>
    </row>
    <row r="101" spans="1:3" ht="17.25">
      <c r="A101" s="93"/>
      <c r="B101" s="94" t="s">
        <v>700</v>
      </c>
      <c r="C101" s="136"/>
    </row>
    <row r="102" spans="1:3" ht="17.25">
      <c r="A102" s="90"/>
      <c r="B102" s="91" t="s">
        <v>953</v>
      </c>
      <c r="C102" s="92"/>
    </row>
    <row r="103" spans="1:3" ht="34.5">
      <c r="A103" s="93"/>
      <c r="B103" s="94" t="s">
        <v>701</v>
      </c>
      <c r="C103" s="80" t="s">
        <v>702</v>
      </c>
    </row>
    <row r="104" spans="1:3" ht="34.5">
      <c r="A104" s="93"/>
      <c r="B104" s="94" t="s">
        <v>703</v>
      </c>
      <c r="C104" s="80" t="s">
        <v>704</v>
      </c>
    </row>
    <row r="105" spans="1:3" ht="34.5">
      <c r="A105" s="93"/>
      <c r="B105" s="94" t="s">
        <v>705</v>
      </c>
      <c r="C105" s="80" t="s">
        <v>706</v>
      </c>
    </row>
    <row r="106" spans="1:3" ht="34.5">
      <c r="A106" s="93"/>
      <c r="B106" s="94" t="s">
        <v>707</v>
      </c>
      <c r="C106" s="80" t="s">
        <v>708</v>
      </c>
    </row>
    <row r="107" spans="1:3" ht="17.25">
      <c r="A107" s="93"/>
      <c r="B107" s="94" t="s">
        <v>709</v>
      </c>
      <c r="C107" s="80"/>
    </row>
    <row r="108" spans="1:3" ht="17.25">
      <c r="A108" s="93"/>
      <c r="B108" s="94" t="s">
        <v>710</v>
      </c>
      <c r="C108" s="80" t="s">
        <v>711</v>
      </c>
    </row>
    <row r="109" spans="1:3" ht="17.25">
      <c r="A109" s="93"/>
      <c r="B109" s="94" t="s">
        <v>712</v>
      </c>
      <c r="C109" s="80" t="s">
        <v>713</v>
      </c>
    </row>
    <row r="110" spans="1:3" ht="34.5">
      <c r="A110" s="90"/>
      <c r="B110" s="91" t="s">
        <v>954</v>
      </c>
      <c r="C110" s="92" t="s">
        <v>714</v>
      </c>
    </row>
    <row r="111" spans="1:3" ht="17.25">
      <c r="A111" s="100">
        <v>7</v>
      </c>
      <c r="B111" s="101" t="s">
        <v>715</v>
      </c>
      <c r="C111" s="102"/>
    </row>
    <row r="112" spans="1:3" ht="17.25">
      <c r="A112" s="90"/>
      <c r="B112" s="91" t="s">
        <v>955</v>
      </c>
      <c r="C112" s="92"/>
    </row>
    <row r="113" spans="1:3" ht="17.25">
      <c r="A113" s="93"/>
      <c r="B113" s="94" t="s">
        <v>716</v>
      </c>
      <c r="C113" s="80" t="s">
        <v>717</v>
      </c>
    </row>
    <row r="114" spans="1:3" ht="17.25">
      <c r="A114" s="93"/>
      <c r="B114" s="94" t="s">
        <v>718</v>
      </c>
      <c r="C114" s="80" t="s">
        <v>719</v>
      </c>
    </row>
    <row r="115" spans="1:3" ht="17.25">
      <c r="A115" s="93"/>
      <c r="B115" s="94" t="s">
        <v>720</v>
      </c>
      <c r="C115" s="80" t="s">
        <v>721</v>
      </c>
    </row>
    <row r="116" spans="1:3" ht="17.25">
      <c r="A116" s="90"/>
      <c r="B116" s="91" t="s">
        <v>957</v>
      </c>
      <c r="C116" s="92"/>
    </row>
    <row r="117" spans="1:3" ht="17.25">
      <c r="A117" s="93"/>
      <c r="B117" s="94" t="s">
        <v>722</v>
      </c>
      <c r="C117" s="136" t="s">
        <v>723</v>
      </c>
    </row>
    <row r="118" spans="1:3" ht="17.25">
      <c r="A118" s="93"/>
      <c r="B118" s="94" t="s">
        <v>724</v>
      </c>
      <c r="C118" s="136"/>
    </row>
    <row r="119" spans="1:3" ht="17.25">
      <c r="A119" s="93"/>
      <c r="B119" s="94" t="s">
        <v>725</v>
      </c>
      <c r="C119" s="136"/>
    </row>
    <row r="120" spans="1:3" ht="17.25">
      <c r="A120" s="93"/>
      <c r="B120" s="94" t="s">
        <v>726</v>
      </c>
      <c r="C120" s="136"/>
    </row>
    <row r="121" spans="1:3" ht="17.25">
      <c r="A121" s="93"/>
      <c r="B121" s="94" t="s">
        <v>727</v>
      </c>
      <c r="C121" s="136"/>
    </row>
    <row r="122" spans="1:3" ht="17.25">
      <c r="A122" s="93"/>
      <c r="B122" s="94" t="s">
        <v>728</v>
      </c>
      <c r="C122" s="136"/>
    </row>
    <row r="123" spans="1:3" ht="17.25">
      <c r="A123" s="93"/>
      <c r="B123" s="94" t="s">
        <v>729</v>
      </c>
      <c r="C123" s="136"/>
    </row>
    <row r="124" spans="1:3" ht="17.25">
      <c r="A124" s="93"/>
      <c r="B124" s="94" t="s">
        <v>730</v>
      </c>
      <c r="C124" s="136"/>
    </row>
    <row r="125" spans="1:3" ht="17.25">
      <c r="A125" s="90"/>
      <c r="B125" s="91" t="s">
        <v>956</v>
      </c>
      <c r="C125" s="92"/>
    </row>
    <row r="126" spans="1:3" ht="17.25">
      <c r="A126" s="93"/>
      <c r="B126" s="94" t="s">
        <v>731</v>
      </c>
      <c r="C126" s="136" t="s">
        <v>732</v>
      </c>
    </row>
    <row r="127" spans="1:3" ht="17.25">
      <c r="A127" s="93"/>
      <c r="B127" s="94" t="s">
        <v>733</v>
      </c>
      <c r="C127" s="136"/>
    </row>
    <row r="128" spans="1:3" ht="17.25">
      <c r="A128" s="93"/>
      <c r="B128" s="94" t="s">
        <v>734</v>
      </c>
      <c r="C128" s="136"/>
    </row>
    <row r="129" spans="1:3" ht="17.25">
      <c r="A129" s="93"/>
      <c r="B129" s="94" t="s">
        <v>735</v>
      </c>
      <c r="C129" s="136"/>
    </row>
    <row r="130" spans="1:3" ht="17.25">
      <c r="A130" s="90"/>
      <c r="B130" s="91" t="s">
        <v>958</v>
      </c>
      <c r="C130" s="92"/>
    </row>
    <row r="131" spans="1:3" ht="17.25">
      <c r="A131" s="93"/>
      <c r="B131" s="94" t="s">
        <v>736</v>
      </c>
      <c r="C131" s="136" t="s">
        <v>737</v>
      </c>
    </row>
    <row r="132" spans="1:3" ht="17.25">
      <c r="A132" s="93"/>
      <c r="B132" s="94" t="s">
        <v>738</v>
      </c>
      <c r="C132" s="136"/>
    </row>
    <row r="133" spans="1:3" ht="17.25">
      <c r="A133" s="93"/>
      <c r="B133" s="94" t="s">
        <v>739</v>
      </c>
      <c r="C133" s="136"/>
    </row>
    <row r="134" spans="1:3" ht="17.25">
      <c r="A134" s="93"/>
      <c r="B134" s="94" t="s">
        <v>740</v>
      </c>
      <c r="C134" s="136"/>
    </row>
    <row r="135" spans="1:3" ht="34.5">
      <c r="A135" s="90"/>
      <c r="B135" s="91" t="s">
        <v>741</v>
      </c>
      <c r="C135" s="92" t="s">
        <v>1009</v>
      </c>
    </row>
    <row r="136" spans="1:3" ht="17.25">
      <c r="A136" s="100">
        <v>8</v>
      </c>
      <c r="B136" s="101" t="s">
        <v>742</v>
      </c>
      <c r="C136" s="102"/>
    </row>
    <row r="137" spans="1:3" ht="17.25">
      <c r="A137" s="93"/>
      <c r="B137" s="94" t="s">
        <v>959</v>
      </c>
      <c r="C137" s="80"/>
    </row>
    <row r="138" spans="1:3" ht="17.25">
      <c r="A138" s="93"/>
      <c r="B138" s="94" t="s">
        <v>743</v>
      </c>
      <c r="C138" s="136" t="s">
        <v>744</v>
      </c>
    </row>
    <row r="139" spans="1:3" ht="17.25">
      <c r="A139" s="93"/>
      <c r="B139" s="94" t="s">
        <v>745</v>
      </c>
      <c r="C139" s="136"/>
    </row>
    <row r="140" spans="1:3" ht="17.25">
      <c r="A140" s="93"/>
      <c r="B140" s="94" t="s">
        <v>746</v>
      </c>
      <c r="C140" s="136"/>
    </row>
    <row r="141" spans="1:3" ht="17.25">
      <c r="A141" s="93"/>
      <c r="B141" s="94" t="s">
        <v>747</v>
      </c>
      <c r="C141" s="136"/>
    </row>
    <row r="142" spans="1:3" ht="17.25">
      <c r="A142" s="93"/>
      <c r="B142" s="94" t="s">
        <v>748</v>
      </c>
      <c r="C142" s="136"/>
    </row>
    <row r="143" spans="1:3" ht="17.25">
      <c r="A143" s="93"/>
      <c r="B143" s="94" t="s">
        <v>749</v>
      </c>
      <c r="C143" s="136"/>
    </row>
    <row r="144" spans="1:3" ht="17.25">
      <c r="A144" s="93"/>
      <c r="B144" s="94" t="s">
        <v>750</v>
      </c>
      <c r="C144" s="136"/>
    </row>
    <row r="145" spans="1:3" ht="17.25">
      <c r="A145" s="90"/>
      <c r="B145" s="91" t="s">
        <v>960</v>
      </c>
      <c r="C145" s="92"/>
    </row>
    <row r="146" spans="1:3" ht="17.25">
      <c r="A146" s="93"/>
      <c r="B146" s="94" t="s">
        <v>751</v>
      </c>
      <c r="C146" s="136" t="s">
        <v>752</v>
      </c>
    </row>
    <row r="147" spans="1:3" ht="17.25">
      <c r="A147" s="93"/>
      <c r="B147" s="94" t="s">
        <v>753</v>
      </c>
      <c r="C147" s="136"/>
    </row>
    <row r="148" spans="1:3" ht="17.25">
      <c r="A148" s="93"/>
      <c r="B148" s="94" t="s">
        <v>754</v>
      </c>
      <c r="C148" s="136"/>
    </row>
    <row r="149" spans="1:3" ht="17.25">
      <c r="A149" s="93"/>
      <c r="B149" s="94" t="s">
        <v>755</v>
      </c>
      <c r="C149" s="136"/>
    </row>
    <row r="150" spans="1:3" ht="17.25">
      <c r="A150" s="93"/>
      <c r="B150" s="94" t="s">
        <v>756</v>
      </c>
      <c r="C150" s="136"/>
    </row>
    <row r="151" spans="1:3" ht="17.25">
      <c r="A151" s="90"/>
      <c r="B151" s="91" t="s">
        <v>961</v>
      </c>
      <c r="C151" s="92"/>
    </row>
    <row r="152" spans="1:3" ht="17.25">
      <c r="A152" s="93"/>
      <c r="B152" s="94" t="s">
        <v>757</v>
      </c>
      <c r="C152" s="136" t="s">
        <v>758</v>
      </c>
    </row>
    <row r="153" spans="1:3" ht="17.25">
      <c r="A153" s="93"/>
      <c r="B153" s="94" t="s">
        <v>759</v>
      </c>
      <c r="C153" s="136"/>
    </row>
    <row r="154" spans="1:3" ht="17.25">
      <c r="A154" s="93"/>
      <c r="B154" s="94" t="s">
        <v>760</v>
      </c>
      <c r="C154" s="136"/>
    </row>
    <row r="155" spans="1:3" ht="17.25">
      <c r="A155" s="93"/>
      <c r="B155" s="94" t="s">
        <v>761</v>
      </c>
      <c r="C155" s="136"/>
    </row>
    <row r="156" spans="1:3" ht="17.25">
      <c r="A156" s="93"/>
      <c r="B156" s="94" t="s">
        <v>762</v>
      </c>
      <c r="C156" s="136"/>
    </row>
    <row r="157" spans="1:3" ht="17.25">
      <c r="A157" s="93"/>
      <c r="B157" s="94" t="s">
        <v>763</v>
      </c>
      <c r="C157" s="136"/>
    </row>
    <row r="158" spans="1:3" ht="17.25">
      <c r="A158" s="90"/>
      <c r="B158" s="91" t="s">
        <v>962</v>
      </c>
      <c r="C158" s="92"/>
    </row>
    <row r="159" spans="1:3" ht="17.25">
      <c r="A159" s="93"/>
      <c r="B159" s="94" t="s">
        <v>764</v>
      </c>
      <c r="C159" s="136" t="s">
        <v>765</v>
      </c>
    </row>
    <row r="160" spans="1:3" ht="17.25">
      <c r="A160" s="93"/>
      <c r="B160" s="94" t="s">
        <v>766</v>
      </c>
      <c r="C160" s="136"/>
    </row>
    <row r="161" spans="1:3" ht="17.25">
      <c r="A161" s="93"/>
      <c r="B161" s="94" t="s">
        <v>767</v>
      </c>
      <c r="C161" s="136"/>
    </row>
    <row r="162" spans="1:3" ht="17.25">
      <c r="A162" s="93"/>
      <c r="B162" s="94" t="s">
        <v>768</v>
      </c>
      <c r="C162" s="136"/>
    </row>
    <row r="163" spans="1:3" ht="17.25">
      <c r="A163" s="93"/>
      <c r="B163" s="94" t="s">
        <v>769</v>
      </c>
      <c r="C163" s="136"/>
    </row>
    <row r="164" spans="1:3" ht="17.25">
      <c r="A164" s="93"/>
      <c r="B164" s="94" t="s">
        <v>770</v>
      </c>
      <c r="C164" s="136"/>
    </row>
    <row r="165" spans="1:3" ht="17.25">
      <c r="A165" s="93"/>
      <c r="B165" s="94" t="s">
        <v>771</v>
      </c>
      <c r="C165" s="136"/>
    </row>
    <row r="166" spans="1:3" ht="17.25">
      <c r="A166" s="90"/>
      <c r="B166" s="91" t="s">
        <v>963</v>
      </c>
      <c r="C166" s="92"/>
    </row>
    <row r="167" spans="1:3" ht="17.25">
      <c r="A167" s="93"/>
      <c r="B167" s="94" t="s">
        <v>772</v>
      </c>
      <c r="C167" s="136" t="s">
        <v>773</v>
      </c>
    </row>
    <row r="168" spans="1:3" ht="17.25">
      <c r="A168" s="93"/>
      <c r="B168" s="94" t="s">
        <v>774</v>
      </c>
      <c r="C168" s="136"/>
    </row>
    <row r="169" spans="1:3" ht="17.25">
      <c r="A169" s="93"/>
      <c r="B169" s="94" t="s">
        <v>775</v>
      </c>
      <c r="C169" s="136"/>
    </row>
    <row r="170" spans="1:3" ht="17.25">
      <c r="A170" s="93"/>
      <c r="B170" s="94" t="s">
        <v>776</v>
      </c>
      <c r="C170" s="136"/>
    </row>
    <row r="171" spans="1:3" ht="17.25">
      <c r="A171" s="93"/>
      <c r="B171" s="94" t="s">
        <v>777</v>
      </c>
      <c r="C171" s="136"/>
    </row>
    <row r="172" spans="1:3" ht="17.25">
      <c r="A172" s="90"/>
      <c r="B172" s="91" t="s">
        <v>964</v>
      </c>
      <c r="C172" s="92"/>
    </row>
    <row r="173" spans="1:3" ht="17.25">
      <c r="A173" s="93"/>
      <c r="B173" s="94" t="s">
        <v>778</v>
      </c>
      <c r="C173" s="80" t="s">
        <v>779</v>
      </c>
    </row>
    <row r="174" spans="1:3" ht="17.25">
      <c r="A174" s="93"/>
      <c r="B174" s="94" t="s">
        <v>780</v>
      </c>
      <c r="C174" s="80" t="s">
        <v>781</v>
      </c>
    </row>
    <row r="175" spans="1:3" ht="17.25">
      <c r="A175" s="93"/>
      <c r="B175" s="94" t="s">
        <v>782</v>
      </c>
      <c r="C175" s="80" t="s">
        <v>783</v>
      </c>
    </row>
    <row r="176" spans="1:3" ht="17.25">
      <c r="A176" s="93"/>
      <c r="B176" s="94" t="s">
        <v>784</v>
      </c>
      <c r="C176" s="80" t="s">
        <v>785</v>
      </c>
    </row>
    <row r="177" spans="1:3" ht="17.25">
      <c r="A177" s="93"/>
      <c r="B177" s="94" t="s">
        <v>786</v>
      </c>
      <c r="C177" s="80" t="s">
        <v>787</v>
      </c>
    </row>
    <row r="178" spans="1:3" ht="17.25">
      <c r="A178" s="93"/>
      <c r="B178" s="94" t="s">
        <v>788</v>
      </c>
      <c r="C178" s="80" t="s">
        <v>789</v>
      </c>
    </row>
    <row r="179" spans="1:3" ht="17.25">
      <c r="A179" s="93"/>
      <c r="B179" s="94" t="s">
        <v>790</v>
      </c>
      <c r="C179" s="80" t="s">
        <v>791</v>
      </c>
    </row>
    <row r="180" spans="1:3" ht="17.25">
      <c r="A180" s="100">
        <v>9</v>
      </c>
      <c r="B180" s="101" t="s">
        <v>792</v>
      </c>
      <c r="C180" s="102"/>
    </row>
    <row r="181" spans="1:3" ht="17.25">
      <c r="A181" s="90"/>
      <c r="B181" s="91" t="s">
        <v>988</v>
      </c>
      <c r="C181" s="92"/>
    </row>
    <row r="182" spans="1:3" ht="17.25">
      <c r="A182" s="93"/>
      <c r="B182" s="94" t="s">
        <v>793</v>
      </c>
      <c r="C182" s="136" t="s">
        <v>794</v>
      </c>
    </row>
    <row r="183" spans="1:3" ht="17.25">
      <c r="A183" s="93"/>
      <c r="B183" s="94" t="s">
        <v>795</v>
      </c>
      <c r="C183" s="136"/>
    </row>
    <row r="184" spans="1:3" ht="17.25">
      <c r="A184" s="93"/>
      <c r="B184" s="94" t="s">
        <v>796</v>
      </c>
      <c r="C184" s="136"/>
    </row>
    <row r="185" spans="1:3" ht="17.25">
      <c r="A185" s="93"/>
      <c r="B185" s="94" t="s">
        <v>797</v>
      </c>
      <c r="C185" s="136"/>
    </row>
    <row r="186" spans="1:3" ht="17.25">
      <c r="A186" s="93"/>
      <c r="B186" s="94" t="s">
        <v>798</v>
      </c>
      <c r="C186" s="136"/>
    </row>
    <row r="187" spans="1:3" ht="17.25">
      <c r="A187" s="93"/>
      <c r="B187" s="94" t="s">
        <v>799</v>
      </c>
      <c r="C187" s="136"/>
    </row>
    <row r="188" spans="1:3" ht="17.25">
      <c r="A188" s="93"/>
      <c r="B188" s="94" t="s">
        <v>800</v>
      </c>
      <c r="C188" s="136"/>
    </row>
    <row r="189" spans="1:3" ht="17.25">
      <c r="A189" s="93"/>
      <c r="B189" s="94" t="s">
        <v>801</v>
      </c>
      <c r="C189" s="136"/>
    </row>
    <row r="190" spans="1:3" ht="17.25">
      <c r="A190" s="93"/>
      <c r="B190" s="94" t="s">
        <v>1018</v>
      </c>
      <c r="C190" s="80"/>
    </row>
    <row r="191" spans="1:3" ht="17.25">
      <c r="A191" s="90"/>
      <c r="B191" s="91" t="s">
        <v>987</v>
      </c>
      <c r="C191" s="92"/>
    </row>
    <row r="192" spans="1:3" ht="17.25">
      <c r="A192" s="93"/>
      <c r="B192" s="94" t="s">
        <v>802</v>
      </c>
      <c r="C192" s="136" t="s">
        <v>803</v>
      </c>
    </row>
    <row r="193" spans="1:3" ht="17.25">
      <c r="A193" s="93"/>
      <c r="B193" s="94" t="s">
        <v>804</v>
      </c>
      <c r="C193" s="136"/>
    </row>
    <row r="194" spans="1:3" ht="17.25">
      <c r="A194" s="93"/>
      <c r="B194" s="94" t="s">
        <v>805</v>
      </c>
      <c r="C194" s="136"/>
    </row>
    <row r="195" spans="1:3" ht="17.25">
      <c r="A195" s="93"/>
      <c r="B195" s="94" t="s">
        <v>806</v>
      </c>
      <c r="C195" s="136"/>
    </row>
    <row r="196" spans="1:3" ht="17.25">
      <c r="A196" s="93"/>
      <c r="B196" s="94" t="s">
        <v>807</v>
      </c>
      <c r="C196" s="136"/>
    </row>
    <row r="197" spans="1:3" ht="17.25">
      <c r="A197" s="90"/>
      <c r="B197" s="91" t="s">
        <v>986</v>
      </c>
      <c r="C197" s="92"/>
    </row>
    <row r="198" spans="1:3" ht="17.25">
      <c r="A198" s="93"/>
      <c r="B198" s="94" t="s">
        <v>808</v>
      </c>
      <c r="C198" s="136" t="s">
        <v>809</v>
      </c>
    </row>
    <row r="199" spans="1:3" ht="17.25">
      <c r="A199" s="93"/>
      <c r="B199" s="94" t="s">
        <v>810</v>
      </c>
      <c r="C199" s="136"/>
    </row>
    <row r="200" spans="1:3" ht="17.25">
      <c r="A200" s="93"/>
      <c r="B200" s="94" t="s">
        <v>811</v>
      </c>
      <c r="C200" s="136"/>
    </row>
    <row r="201" spans="1:3" ht="17.25">
      <c r="A201" s="93"/>
      <c r="B201" s="94" t="s">
        <v>812</v>
      </c>
      <c r="C201" s="136"/>
    </row>
    <row r="202" spans="1:3" ht="17.25">
      <c r="A202" s="93"/>
      <c r="B202" s="94" t="s">
        <v>813</v>
      </c>
      <c r="C202" s="136"/>
    </row>
    <row r="203" spans="1:3" ht="17.25">
      <c r="A203" s="93"/>
      <c r="B203" s="94" t="s">
        <v>814</v>
      </c>
      <c r="C203" s="136"/>
    </row>
    <row r="204" spans="1:3" ht="17.25">
      <c r="A204" s="93"/>
      <c r="B204" s="94" t="s">
        <v>815</v>
      </c>
      <c r="C204" s="136"/>
    </row>
    <row r="205" spans="1:3" ht="17.25">
      <c r="A205" s="93"/>
      <c r="B205" s="94" t="s">
        <v>816</v>
      </c>
      <c r="C205" s="136"/>
    </row>
    <row r="206" spans="1:3" ht="17.25">
      <c r="A206" s="90"/>
      <c r="B206" s="91" t="s">
        <v>985</v>
      </c>
      <c r="C206" s="92"/>
    </row>
    <row r="207" spans="1:3" ht="17.25">
      <c r="A207" s="93"/>
      <c r="B207" s="94" t="s">
        <v>817</v>
      </c>
      <c r="C207" s="136" t="s">
        <v>818</v>
      </c>
    </row>
    <row r="208" spans="1:3" ht="17.25">
      <c r="A208" s="93"/>
      <c r="B208" s="94" t="s">
        <v>819</v>
      </c>
      <c r="C208" s="136"/>
    </row>
    <row r="209" spans="1:3" ht="17.25">
      <c r="A209" s="93"/>
      <c r="B209" s="94" t="s">
        <v>820</v>
      </c>
      <c r="C209" s="136"/>
    </row>
    <row r="210" spans="1:3" ht="17.25">
      <c r="A210" s="93"/>
      <c r="B210" s="94" t="s">
        <v>821</v>
      </c>
      <c r="C210" s="136"/>
    </row>
    <row r="211" spans="1:3" ht="17.25">
      <c r="A211" s="93"/>
      <c r="B211" s="94" t="s">
        <v>822</v>
      </c>
      <c r="C211" s="136"/>
    </row>
    <row r="212" spans="1:3" ht="17.25">
      <c r="A212" s="93"/>
      <c r="B212" s="94" t="s">
        <v>823</v>
      </c>
      <c r="C212" s="136"/>
    </row>
    <row r="213" spans="1:3" ht="17.25">
      <c r="A213" s="90"/>
      <c r="B213" s="91" t="s">
        <v>983</v>
      </c>
      <c r="C213" s="92"/>
    </row>
    <row r="214" spans="1:3" ht="17.25">
      <c r="A214" s="93"/>
      <c r="B214" s="94" t="s">
        <v>824</v>
      </c>
      <c r="C214" s="136" t="s">
        <v>825</v>
      </c>
    </row>
    <row r="215" spans="1:3" ht="17.25">
      <c r="A215" s="93"/>
      <c r="B215" s="94" t="s">
        <v>826</v>
      </c>
      <c r="C215" s="136"/>
    </row>
    <row r="216" spans="1:3" ht="17.25">
      <c r="A216" s="93"/>
      <c r="B216" s="94" t="s">
        <v>827</v>
      </c>
      <c r="C216" s="136"/>
    </row>
    <row r="217" spans="1:3" ht="17.25">
      <c r="A217" s="93"/>
      <c r="B217" s="94" t="s">
        <v>828</v>
      </c>
      <c r="C217" s="136"/>
    </row>
    <row r="218" spans="1:3" ht="17.25">
      <c r="A218" s="93"/>
      <c r="B218" s="94" t="s">
        <v>829</v>
      </c>
      <c r="C218" s="136"/>
    </row>
    <row r="219" spans="1:3" ht="17.25">
      <c r="A219" s="93"/>
      <c r="B219" s="94" t="s">
        <v>830</v>
      </c>
      <c r="C219" s="136"/>
    </row>
    <row r="220" spans="1:3" ht="17.25">
      <c r="A220" s="93"/>
      <c r="B220" s="94" t="s">
        <v>831</v>
      </c>
      <c r="C220" s="136"/>
    </row>
    <row r="221" spans="1:3" ht="17.25">
      <c r="A221" s="90"/>
      <c r="B221" s="91" t="s">
        <v>982</v>
      </c>
      <c r="C221" s="92"/>
    </row>
    <row r="222" spans="1:3" ht="17.25">
      <c r="A222" s="93"/>
      <c r="B222" s="94" t="s">
        <v>832</v>
      </c>
      <c r="C222" s="136" t="s">
        <v>833</v>
      </c>
    </row>
    <row r="223" spans="1:3" ht="17.25">
      <c r="A223" s="93"/>
      <c r="B223" s="94" t="s">
        <v>834</v>
      </c>
      <c r="C223" s="136"/>
    </row>
    <row r="224" spans="1:3" ht="17.25">
      <c r="A224" s="93"/>
      <c r="B224" s="94" t="s">
        <v>835</v>
      </c>
      <c r="C224" s="136"/>
    </row>
    <row r="225" spans="1:3" ht="17.25">
      <c r="A225" s="93"/>
      <c r="B225" s="94" t="s">
        <v>836</v>
      </c>
      <c r="C225" s="136"/>
    </row>
    <row r="226" spans="1:3" ht="17.25">
      <c r="A226" s="93"/>
      <c r="B226" s="94" t="s">
        <v>837</v>
      </c>
      <c r="C226" s="136"/>
    </row>
    <row r="227" spans="1:3" ht="17.25">
      <c r="A227" s="93"/>
      <c r="B227" s="94" t="s">
        <v>838</v>
      </c>
      <c r="C227" s="136"/>
    </row>
    <row r="228" spans="1:3" ht="17.25">
      <c r="A228" s="93"/>
      <c r="B228" s="94" t="s">
        <v>839</v>
      </c>
      <c r="C228" s="136"/>
    </row>
    <row r="229" spans="1:3" ht="17.25">
      <c r="A229" s="93"/>
      <c r="B229" s="94" t="s">
        <v>840</v>
      </c>
      <c r="C229" s="136"/>
    </row>
    <row r="230" spans="1:3" ht="34.5">
      <c r="A230" s="90"/>
      <c r="B230" s="91" t="s">
        <v>981</v>
      </c>
      <c r="C230" s="92" t="s">
        <v>841</v>
      </c>
    </row>
    <row r="231" spans="1:3" ht="17.25">
      <c r="A231" s="100">
        <v>10</v>
      </c>
      <c r="B231" s="101" t="s">
        <v>843</v>
      </c>
      <c r="C231" s="102" t="s">
        <v>844</v>
      </c>
    </row>
    <row r="232" spans="1:3" ht="17.25">
      <c r="A232" s="90"/>
      <c r="B232" s="91" t="s">
        <v>980</v>
      </c>
      <c r="C232" s="92"/>
    </row>
    <row r="233" spans="1:3" ht="17.25">
      <c r="A233" s="93"/>
      <c r="B233" s="94" t="s">
        <v>845</v>
      </c>
      <c r="C233" s="136" t="s">
        <v>846</v>
      </c>
    </row>
    <row r="234" spans="1:3" ht="17.25">
      <c r="A234" s="93"/>
      <c r="B234" s="94" t="s">
        <v>847</v>
      </c>
      <c r="C234" s="136"/>
    </row>
    <row r="235" spans="1:3" ht="17.25">
      <c r="A235" s="93"/>
      <c r="B235" s="94" t="s">
        <v>848</v>
      </c>
      <c r="C235" s="136"/>
    </row>
    <row r="236" spans="1:3" ht="17.25">
      <c r="A236" s="90"/>
      <c r="B236" s="91" t="s">
        <v>979</v>
      </c>
      <c r="C236" s="92"/>
    </row>
    <row r="237" spans="1:3" ht="17.25">
      <c r="A237" s="93"/>
      <c r="B237" s="94" t="s">
        <v>849</v>
      </c>
      <c r="C237" s="136" t="s">
        <v>850</v>
      </c>
    </row>
    <row r="238" spans="1:3" ht="17.25">
      <c r="A238" s="93"/>
      <c r="B238" s="94" t="s">
        <v>851</v>
      </c>
      <c r="C238" s="136"/>
    </row>
    <row r="239" spans="1:3" ht="17.25">
      <c r="A239" s="93"/>
      <c r="B239" s="94" t="s">
        <v>852</v>
      </c>
      <c r="C239" s="136"/>
    </row>
    <row r="240" spans="1:3" ht="17.25">
      <c r="A240" s="93"/>
      <c r="B240" s="94" t="s">
        <v>853</v>
      </c>
      <c r="C240" s="136"/>
    </row>
    <row r="241" spans="1:3" ht="17.25">
      <c r="A241" s="93"/>
      <c r="B241" s="94" t="s">
        <v>854</v>
      </c>
      <c r="C241" s="136"/>
    </row>
    <row r="242" spans="1:3" ht="17.25">
      <c r="A242" s="93"/>
      <c r="B242" s="94" t="s">
        <v>855</v>
      </c>
      <c r="C242" s="136"/>
    </row>
    <row r="243" spans="1:3" ht="17.25">
      <c r="A243" s="93"/>
      <c r="B243" s="94" t="s">
        <v>856</v>
      </c>
      <c r="C243" s="136"/>
    </row>
    <row r="244" spans="1:3" ht="17.25">
      <c r="A244" s="93"/>
      <c r="B244" s="94" t="s">
        <v>984</v>
      </c>
      <c r="C244" s="80" t="s">
        <v>842</v>
      </c>
    </row>
    <row r="245" spans="1:3" ht="17.25">
      <c r="A245" s="90"/>
      <c r="B245" s="91" t="s">
        <v>978</v>
      </c>
      <c r="C245" s="92"/>
    </row>
    <row r="246" spans="1:3" ht="17.25">
      <c r="A246" s="93"/>
      <c r="B246" s="94" t="s">
        <v>857</v>
      </c>
      <c r="C246" s="136" t="s">
        <v>858</v>
      </c>
    </row>
    <row r="247" spans="1:3" ht="17.25">
      <c r="A247" s="93"/>
      <c r="B247" s="94" t="s">
        <v>859</v>
      </c>
      <c r="C247" s="136"/>
    </row>
    <row r="248" spans="1:3" ht="17.25">
      <c r="A248" s="93"/>
      <c r="B248" s="94" t="s">
        <v>860</v>
      </c>
      <c r="C248" s="136"/>
    </row>
    <row r="249" spans="1:3" ht="17.25">
      <c r="A249" s="93"/>
      <c r="B249" s="94" t="s">
        <v>861</v>
      </c>
      <c r="C249" s="136"/>
    </row>
    <row r="250" spans="1:3" ht="17.25">
      <c r="A250" s="93"/>
      <c r="B250" s="94" t="s">
        <v>862</v>
      </c>
      <c r="C250" s="136"/>
    </row>
    <row r="251" spans="1:3" ht="17.25">
      <c r="A251" s="90"/>
      <c r="B251" s="91" t="s">
        <v>977</v>
      </c>
      <c r="C251" s="92"/>
    </row>
    <row r="252" spans="1:3" ht="17.25">
      <c r="A252" s="93"/>
      <c r="B252" s="94" t="s">
        <v>863</v>
      </c>
      <c r="C252" s="80"/>
    </row>
    <row r="253" spans="1:3" ht="17.25">
      <c r="A253" s="93"/>
      <c r="B253" s="94" t="s">
        <v>864</v>
      </c>
      <c r="C253" s="80"/>
    </row>
    <row r="254" spans="1:3" ht="17.25">
      <c r="A254" s="93"/>
      <c r="B254" s="94" t="s">
        <v>865</v>
      </c>
      <c r="C254" s="80" t="s">
        <v>866</v>
      </c>
    </row>
    <row r="255" spans="1:3" ht="17.25">
      <c r="A255" s="93"/>
      <c r="B255" s="94" t="s">
        <v>867</v>
      </c>
      <c r="C255" s="80" t="s">
        <v>868</v>
      </c>
    </row>
    <row r="256" spans="1:3" ht="17.25">
      <c r="A256" s="93"/>
      <c r="B256" s="94" t="s">
        <v>869</v>
      </c>
      <c r="C256" s="80" t="s">
        <v>870</v>
      </c>
    </row>
    <row r="257" spans="1:3" ht="17.25">
      <c r="A257" s="93"/>
      <c r="B257" s="94" t="s">
        <v>871</v>
      </c>
      <c r="C257" s="80"/>
    </row>
    <row r="258" spans="1:3" ht="17.25">
      <c r="A258" s="93"/>
      <c r="B258" s="94" t="s">
        <v>872</v>
      </c>
      <c r="C258" s="80" t="s">
        <v>873</v>
      </c>
    </row>
    <row r="259" spans="1:3" ht="17.25">
      <c r="A259" s="90"/>
      <c r="B259" s="91" t="s">
        <v>976</v>
      </c>
      <c r="C259" s="92"/>
    </row>
    <row r="260" spans="1:3" ht="17.25">
      <c r="A260" s="93"/>
      <c r="B260" s="94" t="s">
        <v>874</v>
      </c>
      <c r="C260" s="136" t="s">
        <v>875</v>
      </c>
    </row>
    <row r="261" spans="1:3" ht="17.25">
      <c r="A261" s="93"/>
      <c r="B261" s="94" t="s">
        <v>876</v>
      </c>
      <c r="C261" s="136"/>
    </row>
    <row r="262" spans="1:3" ht="17.25">
      <c r="A262" s="93"/>
      <c r="B262" s="94" t="s">
        <v>877</v>
      </c>
      <c r="C262" s="136"/>
    </row>
    <row r="263" spans="1:3" ht="17.25">
      <c r="A263" s="93"/>
      <c r="B263" s="94" t="s">
        <v>878</v>
      </c>
      <c r="C263" s="136"/>
    </row>
    <row r="264" spans="1:3" ht="34.5">
      <c r="A264" s="100">
        <v>11</v>
      </c>
      <c r="B264" s="101" t="s">
        <v>879</v>
      </c>
      <c r="C264" s="102" t="s">
        <v>880</v>
      </c>
    </row>
    <row r="265" spans="1:3" ht="17.25">
      <c r="A265" s="90"/>
      <c r="B265" s="91" t="s">
        <v>975</v>
      </c>
      <c r="C265" s="92"/>
    </row>
    <row r="266" spans="1:3" ht="17.25">
      <c r="A266" s="93"/>
      <c r="B266" s="94" t="s">
        <v>881</v>
      </c>
      <c r="C266" s="80" t="s">
        <v>882</v>
      </c>
    </row>
    <row r="267" spans="1:3" ht="17.25">
      <c r="A267" s="93"/>
      <c r="B267" s="94" t="s">
        <v>883</v>
      </c>
      <c r="C267" s="80" t="s">
        <v>884</v>
      </c>
    </row>
    <row r="268" spans="1:3" ht="17.25">
      <c r="A268" s="93"/>
      <c r="B268" s="94" t="s">
        <v>885</v>
      </c>
      <c r="C268" s="80" t="s">
        <v>886</v>
      </c>
    </row>
    <row r="269" spans="1:3" ht="17.25">
      <c r="A269" s="93"/>
      <c r="B269" s="94" t="s">
        <v>887</v>
      </c>
      <c r="C269" s="80" t="s">
        <v>888</v>
      </c>
    </row>
    <row r="270" spans="1:3" ht="17.25">
      <c r="A270" s="93"/>
      <c r="B270" s="94" t="s">
        <v>889</v>
      </c>
      <c r="C270" s="80" t="s">
        <v>890</v>
      </c>
    </row>
    <row r="271" spans="1:3" ht="17.25">
      <c r="A271" s="93"/>
      <c r="B271" s="94" t="s">
        <v>891</v>
      </c>
      <c r="C271" s="80" t="s">
        <v>892</v>
      </c>
    </row>
    <row r="272" spans="1:3" ht="17.25">
      <c r="A272" s="93"/>
      <c r="B272" s="94" t="s">
        <v>893</v>
      </c>
      <c r="C272" s="80" t="s">
        <v>894</v>
      </c>
    </row>
    <row r="273" spans="1:3" ht="17.25">
      <c r="A273" s="93"/>
      <c r="B273" s="94" t="s">
        <v>895</v>
      </c>
      <c r="C273" s="80" t="s">
        <v>896</v>
      </c>
    </row>
    <row r="274" spans="1:3" ht="17.25">
      <c r="A274" s="90"/>
      <c r="B274" s="91" t="s">
        <v>974</v>
      </c>
      <c r="C274" s="92"/>
    </row>
    <row r="275" spans="1:3" ht="17.25">
      <c r="A275" s="93"/>
      <c r="B275" s="94" t="s">
        <v>897</v>
      </c>
      <c r="C275" s="80" t="s">
        <v>898</v>
      </c>
    </row>
    <row r="276" spans="1:3" ht="17.25">
      <c r="A276" s="93"/>
      <c r="B276" s="94" t="s">
        <v>899</v>
      </c>
      <c r="C276" s="80"/>
    </row>
    <row r="277" spans="1:3" ht="17.25">
      <c r="A277" s="93"/>
      <c r="B277" s="94" t="s">
        <v>900</v>
      </c>
      <c r="C277" s="80"/>
    </row>
    <row r="278" spans="1:3" ht="17.25">
      <c r="A278" s="93"/>
      <c r="B278" s="94" t="s">
        <v>901</v>
      </c>
      <c r="C278" s="80"/>
    </row>
    <row r="279" spans="1:3" ht="17.25">
      <c r="A279" s="93"/>
      <c r="B279" s="94" t="s">
        <v>902</v>
      </c>
      <c r="C279" s="80"/>
    </row>
    <row r="280" spans="1:3" ht="17.25">
      <c r="A280" s="93"/>
      <c r="B280" s="94" t="s">
        <v>973</v>
      </c>
      <c r="C280" s="80"/>
    </row>
    <row r="281" spans="1:3" ht="34.5">
      <c r="A281" s="93"/>
      <c r="B281" s="94" t="s">
        <v>903</v>
      </c>
      <c r="C281" s="80" t="s">
        <v>904</v>
      </c>
    </row>
    <row r="282" spans="1:3" ht="17.25">
      <c r="A282" s="93"/>
      <c r="B282" s="94" t="s">
        <v>905</v>
      </c>
      <c r="C282" s="80"/>
    </row>
    <row r="283" spans="1:3" ht="17.25">
      <c r="A283" s="93"/>
      <c r="B283" s="94" t="s">
        <v>906</v>
      </c>
      <c r="C283" s="80"/>
    </row>
    <row r="284" spans="1:3" ht="17.25">
      <c r="A284" s="93"/>
      <c r="B284" s="94" t="s">
        <v>907</v>
      </c>
      <c r="C284" s="80"/>
    </row>
    <row r="285" spans="1:3" ht="17.25">
      <c r="A285" s="93"/>
      <c r="B285" s="94" t="s">
        <v>908</v>
      </c>
      <c r="C285" s="80"/>
    </row>
    <row r="286" spans="1:3" ht="34.5">
      <c r="A286" s="90"/>
      <c r="B286" s="91" t="s">
        <v>972</v>
      </c>
      <c r="C286" s="92" t="s">
        <v>909</v>
      </c>
    </row>
    <row r="287" spans="1:3" ht="34.5">
      <c r="A287" s="90"/>
      <c r="B287" s="91" t="s">
        <v>971</v>
      </c>
      <c r="C287" s="92" t="s">
        <v>910</v>
      </c>
    </row>
    <row r="288" spans="1:3" ht="17.25">
      <c r="A288" s="90"/>
      <c r="B288" s="91" t="s">
        <v>970</v>
      </c>
      <c r="C288" s="92"/>
    </row>
    <row r="289" spans="1:3" ht="17.25">
      <c r="A289" s="93"/>
      <c r="B289" s="94" t="s">
        <v>911</v>
      </c>
      <c r="C289" s="80"/>
    </row>
    <row r="290" spans="1:3" ht="17.25">
      <c r="A290" s="93"/>
      <c r="B290" s="94" t="s">
        <v>912</v>
      </c>
      <c r="C290" s="80"/>
    </row>
    <row r="291" spans="1:3" ht="17.25">
      <c r="A291" s="93"/>
      <c r="B291" s="94" t="s">
        <v>913</v>
      </c>
      <c r="C291" s="80"/>
    </row>
    <row r="292" spans="1:3" ht="17.25">
      <c r="A292" s="93"/>
      <c r="B292" s="94" t="s">
        <v>914</v>
      </c>
      <c r="C292" s="80"/>
    </row>
    <row r="293" spans="1:3" ht="17.25">
      <c r="A293" s="93"/>
      <c r="B293" s="94" t="s">
        <v>915</v>
      </c>
      <c r="C293" s="80"/>
    </row>
    <row r="294" spans="1:3" ht="17.25">
      <c r="A294" s="90"/>
      <c r="B294" s="91" t="s">
        <v>969</v>
      </c>
      <c r="C294" s="92" t="s">
        <v>916</v>
      </c>
    </row>
    <row r="295" spans="1:3" ht="17.25">
      <c r="A295" s="93"/>
      <c r="B295" s="94" t="s">
        <v>917</v>
      </c>
      <c r="C295" s="80"/>
    </row>
    <row r="296" spans="1:3" ht="17.25">
      <c r="A296" s="93"/>
      <c r="B296" s="94" t="s">
        <v>918</v>
      </c>
      <c r="C296" s="80"/>
    </row>
    <row r="297" spans="1:3" ht="17.25">
      <c r="A297" s="93"/>
      <c r="B297" s="94" t="s">
        <v>919</v>
      </c>
      <c r="C297" s="80"/>
    </row>
    <row r="298" spans="1:3" ht="17.25">
      <c r="A298" s="93"/>
      <c r="B298" s="94" t="s">
        <v>920</v>
      </c>
      <c r="C298" s="80"/>
    </row>
    <row r="299" spans="1:3" ht="17.25">
      <c r="A299" s="100">
        <v>12</v>
      </c>
      <c r="B299" s="101" t="s">
        <v>921</v>
      </c>
      <c r="C299" s="102" t="s">
        <v>922</v>
      </c>
    </row>
    <row r="300" spans="1:3" ht="17.25">
      <c r="A300" s="96"/>
      <c r="B300" s="91" t="s">
        <v>968</v>
      </c>
      <c r="C300" s="92"/>
    </row>
    <row r="301" spans="1:3" ht="17.25">
      <c r="A301" s="97"/>
      <c r="B301" s="94" t="s">
        <v>923</v>
      </c>
      <c r="C301" s="80"/>
    </row>
    <row r="302" spans="1:3" ht="17.25">
      <c r="A302" s="97"/>
      <c r="B302" s="94" t="s">
        <v>924</v>
      </c>
      <c r="C302" s="80"/>
    </row>
    <row r="303" spans="1:3" ht="17.25">
      <c r="A303" s="97"/>
      <c r="B303" s="94" t="s">
        <v>925</v>
      </c>
      <c r="C303" s="80"/>
    </row>
    <row r="304" spans="1:3" ht="17.25">
      <c r="A304" s="97"/>
      <c r="B304" s="94" t="s">
        <v>926</v>
      </c>
      <c r="C304" s="80"/>
    </row>
    <row r="305" spans="1:3" ht="17.25">
      <c r="A305" s="97"/>
      <c r="B305" s="94" t="s">
        <v>927</v>
      </c>
      <c r="C305" s="80"/>
    </row>
    <row r="306" spans="1:3" ht="17.25">
      <c r="A306" s="97"/>
      <c r="B306" s="94" t="s">
        <v>928</v>
      </c>
      <c r="C306" s="80"/>
    </row>
    <row r="307" spans="1:3" ht="17.25">
      <c r="A307" s="97"/>
      <c r="B307" s="94" t="s">
        <v>929</v>
      </c>
      <c r="C307" s="80"/>
    </row>
    <row r="308" spans="1:3" ht="17.25">
      <c r="A308" s="96"/>
      <c r="B308" s="91" t="s">
        <v>967</v>
      </c>
      <c r="C308" s="92"/>
    </row>
    <row r="309" spans="1:3" ht="17.25">
      <c r="A309" s="97"/>
      <c r="B309" s="94" t="s">
        <v>930</v>
      </c>
      <c r="C309" s="80"/>
    </row>
    <row r="310" spans="1:3" ht="17.25">
      <c r="A310" s="97"/>
      <c r="B310" s="94" t="s">
        <v>931</v>
      </c>
      <c r="C310" s="80"/>
    </row>
    <row r="311" spans="1:3" ht="17.25">
      <c r="A311" s="97"/>
      <c r="B311" s="94" t="s">
        <v>932</v>
      </c>
      <c r="C311" s="80"/>
    </row>
    <row r="312" spans="1:3" ht="17.25">
      <c r="A312" s="97"/>
      <c r="B312" s="94" t="s">
        <v>933</v>
      </c>
      <c r="C312" s="80"/>
    </row>
    <row r="313" spans="1:3" ht="17.25">
      <c r="A313" s="97"/>
      <c r="B313" s="94" t="s">
        <v>934</v>
      </c>
      <c r="C313" s="80"/>
    </row>
    <row r="314" spans="1:3" ht="17.25">
      <c r="A314" s="96"/>
      <c r="B314" s="91" t="s">
        <v>966</v>
      </c>
      <c r="C314" s="92" t="s">
        <v>935</v>
      </c>
    </row>
    <row r="315" spans="1:3" ht="19.5">
      <c r="A315" s="96"/>
      <c r="B315" s="91" t="s">
        <v>1043</v>
      </c>
      <c r="C315" s="92"/>
    </row>
    <row r="316" spans="1:3" ht="17.25">
      <c r="A316" s="97"/>
      <c r="B316" s="94" t="s">
        <v>936</v>
      </c>
      <c r="C316" s="80"/>
    </row>
    <row r="317" spans="1:3" ht="17.25">
      <c r="A317" s="97"/>
      <c r="B317" s="94" t="s">
        <v>937</v>
      </c>
      <c r="C317" s="80"/>
    </row>
    <row r="318" spans="1:3" ht="17.25">
      <c r="A318" s="97"/>
      <c r="B318" s="94" t="s">
        <v>938</v>
      </c>
      <c r="C318" s="80"/>
    </row>
    <row r="319" spans="1:3" ht="17.25">
      <c r="A319" s="97"/>
      <c r="B319" s="94" t="s">
        <v>939</v>
      </c>
      <c r="C319" s="80"/>
    </row>
    <row r="320" spans="1:3" ht="17.25">
      <c r="A320" s="96"/>
      <c r="B320" s="91" t="s">
        <v>965</v>
      </c>
      <c r="C320" s="92"/>
    </row>
    <row r="321" spans="1:3" ht="17.25">
      <c r="A321" s="97"/>
      <c r="B321" s="94" t="s">
        <v>940</v>
      </c>
      <c r="C321" s="80"/>
    </row>
    <row r="322" spans="1:3" ht="17.25">
      <c r="A322" s="97"/>
      <c r="B322" s="94" t="s">
        <v>941</v>
      </c>
      <c r="C322" s="80"/>
    </row>
    <row r="323" spans="1:3" ht="17.25">
      <c r="A323" s="97"/>
      <c r="B323" s="94" t="s">
        <v>942</v>
      </c>
      <c r="C323" s="80"/>
    </row>
    <row r="324" spans="1:3" ht="17.25">
      <c r="A324" s="97"/>
      <c r="B324" s="94" t="s">
        <v>943</v>
      </c>
      <c r="C324" s="80"/>
    </row>
  </sheetData>
  <sheetProtection password="EE69" sheet="1" formatCells="0" formatColumns="0" formatRows="0" insertColumns="0" insertRows="0" insertHyperlinks="0" deleteColumns="0" deleteRows="0" sort="0" autoFilter="0" pivotTables="0"/>
  <mergeCells count="33">
    <mergeCell ref="B1:C1"/>
    <mergeCell ref="B2:C2"/>
    <mergeCell ref="B3:C3"/>
    <mergeCell ref="B9:C9"/>
    <mergeCell ref="B6:C6"/>
    <mergeCell ref="B8:C8"/>
    <mergeCell ref="B5:C5"/>
    <mergeCell ref="C51:C58"/>
    <mergeCell ref="B10:C10"/>
    <mergeCell ref="C21:C22"/>
    <mergeCell ref="C95:C101"/>
    <mergeCell ref="C117:C124"/>
    <mergeCell ref="C88:C93"/>
    <mergeCell ref="C60:C67"/>
    <mergeCell ref="C81:C86"/>
    <mergeCell ref="C260:C263"/>
    <mergeCell ref="C167:C171"/>
    <mergeCell ref="C182:C189"/>
    <mergeCell ref="C192:C196"/>
    <mergeCell ref="C198:C205"/>
    <mergeCell ref="C24:C30"/>
    <mergeCell ref="C207:C212"/>
    <mergeCell ref="C214:C220"/>
    <mergeCell ref="C222:C229"/>
    <mergeCell ref="C246:C250"/>
    <mergeCell ref="C233:C235"/>
    <mergeCell ref="C126:C129"/>
    <mergeCell ref="C152:C157"/>
    <mergeCell ref="C159:C165"/>
    <mergeCell ref="C237:C243"/>
    <mergeCell ref="C131:C134"/>
    <mergeCell ref="C138:C144"/>
    <mergeCell ref="C146:C150"/>
  </mergeCells>
  <hyperlinks>
    <hyperlink ref="A299:C299" location="'Ehitustegevuse eelarve'!C312" display="'Ehitustegevuse eelarve'!C312"/>
    <hyperlink ref="A264:C264" location="'Ehitustegevuse eelarve'!G277" display="'Ehitustegevuse eelarve'!G277"/>
    <hyperlink ref="A231:C231" location="'Ehitustegevuse eelarve'!C244" display="'Ehitustegevuse eelarve'!C244"/>
    <hyperlink ref="A180:C180" location="'Ehitustegevuse eelarve'!C193" display="'Ehitustegevuse eelarve'!C193"/>
    <hyperlink ref="A136:C136" location="'Ehitustegevuse eelarve'!C149" display="'Ehitustegevuse eelarve'!C149"/>
    <hyperlink ref="A111:C111" location="'Ehitustegevuse eelarve'!G124" display="'Ehitustegevuse eelarve'!G124"/>
    <hyperlink ref="A79:C79" location="'Ehitustegevuse eelarve'!G92" display="'Ehitustegevuse eelarve'!G92"/>
    <hyperlink ref="A33:C33" location="'Ehitustegevuse eelarve'!C39" display="'Ehitustegevuse eelarve'!C39"/>
    <hyperlink ref="A20:C20" location="'Ehitustegevuse eelarve'!D19" display="'Ehitustegevuse eelarve'!D19"/>
    <hyperlink ref="A14:C14" location="'Ehitustegevuse eelarve'!D13" display="'Ehitustegevuse eelarve'!D13"/>
    <hyperlink ref="A13:C13" location="'Ehitustegevuse eelarve'!D11" display="'Ehitustegevuse eelarve'!D11"/>
    <hyperlink ref="A23:C23" location="'Ehitustegevuse eelarve'!D22" display="'Ehitustegevuse eelarve'!D22"/>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2015-04-29T11:05:40Z</cp:lastPrinted>
  <dcterms:created xsi:type="dcterms:W3CDTF">2010-03-23T10:34:53Z</dcterms:created>
  <dcterms:modified xsi:type="dcterms:W3CDTF">2016-05-30T06:50:59Z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